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201 - 100 - ASŘ, 200 - SKŘ" sheetId="2" r:id="rId2"/>
    <sheet name="2202 - 300-ZTI" sheetId="3" r:id="rId3"/>
    <sheet name="2203 - 400- Vytápění" sheetId="4" r:id="rId4"/>
    <sheet name="2204 - 500-VZT" sheetId="5" r:id="rId5"/>
    <sheet name="2205 - 600- Elektroinstal..." sheetId="6" r:id="rId6"/>
    <sheet name="2206 - 700-  Vnitřní SLP...." sheetId="7" r:id="rId7"/>
    <sheet name="2210 - Vedlejší rozpočtov...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'2201 - 100 - ASŘ, 200 - SKŘ'!$C$138:$K$1385</definedName>
    <definedName name="_xlnm.Print_Area" localSheetId="1">'2201 - 100 - ASŘ, 200 - SKŘ'!$C$4:$J$76,'2201 - 100 - ASŘ, 200 - SKŘ'!$C$82:$J$120,'2201 - 100 - ASŘ, 200 - SKŘ'!$C$126:$K$1385</definedName>
    <definedName name="_xlnm.Print_Titles" localSheetId="1">'2201 - 100 - ASŘ, 200 - SKŘ'!$138:$138</definedName>
    <definedName name="_xlnm._FilterDatabase" localSheetId="2" hidden="1">'2202 - 300-ZTI'!$C$123:$K$282</definedName>
    <definedName name="_xlnm.Print_Area" localSheetId="2">'2202 - 300-ZTI'!$C$4:$J$76,'2202 - 300-ZTI'!$C$82:$J$105,'2202 - 300-ZTI'!$C$111:$K$282</definedName>
    <definedName name="_xlnm.Print_Titles" localSheetId="2">'2202 - 300-ZTI'!$123:$123</definedName>
    <definedName name="_xlnm._FilterDatabase" localSheetId="3" hidden="1">'2203 - 400- Vytápění'!$C$122:$K$191</definedName>
    <definedName name="_xlnm.Print_Area" localSheetId="3">'2203 - 400- Vytápění'!$C$4:$J$76,'2203 - 400- Vytápění'!$C$82:$J$104,'2203 - 400- Vytápění'!$C$110:$K$191</definedName>
    <definedName name="_xlnm.Print_Titles" localSheetId="3">'2203 - 400- Vytápění'!$122:$122</definedName>
    <definedName name="_xlnm._FilterDatabase" localSheetId="4" hidden="1">'2204 - 500-VZT'!$C$118:$K$161</definedName>
    <definedName name="_xlnm.Print_Area" localSheetId="4">'2204 - 500-VZT'!$C$4:$J$76,'2204 - 500-VZT'!$C$82:$J$100,'2204 - 500-VZT'!$C$106:$K$161</definedName>
    <definedName name="_xlnm.Print_Titles" localSheetId="4">'2204 - 500-VZT'!$118:$118</definedName>
    <definedName name="_xlnm._FilterDatabase" localSheetId="5" hidden="1">'2205 - 600- Elektroinstal...'!$C$123:$K$307</definedName>
    <definedName name="_xlnm.Print_Area" localSheetId="5">'2205 - 600- Elektroinstal...'!$C$4:$J$76,'2205 - 600- Elektroinstal...'!$C$82:$J$105,'2205 - 600- Elektroinstal...'!$C$111:$K$307</definedName>
    <definedName name="_xlnm.Print_Titles" localSheetId="5">'2205 - 600- Elektroinstal...'!$123:$123</definedName>
    <definedName name="_xlnm._FilterDatabase" localSheetId="6" hidden="1">'2206 - 700-  Vnitřní SLP....'!$C$121:$K$182</definedName>
    <definedName name="_xlnm.Print_Area" localSheetId="6">'2206 - 700-  Vnitřní SLP....'!$C$4:$J$76,'2206 - 700-  Vnitřní SLP....'!$C$82:$J$103,'2206 - 700-  Vnitřní SLP....'!$C$109:$K$182</definedName>
    <definedName name="_xlnm.Print_Titles" localSheetId="6">'2206 - 700-  Vnitřní SLP....'!$121:$121</definedName>
    <definedName name="_xlnm._FilterDatabase" localSheetId="7" hidden="1">'2210 - Vedlejší rozpočtov...'!$C$119:$K$130</definedName>
    <definedName name="_xlnm.Print_Area" localSheetId="7">'2210 - Vedlejší rozpočtov...'!$C$4:$J$76,'2210 - Vedlejší rozpočtov...'!$C$82:$J$101,'2210 - Vedlejší rozpočtov...'!$C$107:$K$130</definedName>
    <definedName name="_xlnm.Print_Titles" localSheetId="7">'2210 - Vedlejší rozpočtov...'!$119:$119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J116"/>
  <c r="F116"/>
  <c r="F114"/>
  <c r="E112"/>
  <c r="J91"/>
  <c r="F91"/>
  <c r="F89"/>
  <c r="E87"/>
  <c r="J24"/>
  <c r="E24"/>
  <c r="J117"/>
  <c r="J23"/>
  <c r="J18"/>
  <c r="E18"/>
  <c r="F117"/>
  <c r="J17"/>
  <c r="J12"/>
  <c r="J114"/>
  <c r="E7"/>
  <c r="E110"/>
  <c i="7" r="J37"/>
  <c r="J36"/>
  <c i="1" r="AY100"/>
  <c i="7" r="J35"/>
  <c i="1" r="AX100"/>
  <c i="7"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F118"/>
  <c r="F116"/>
  <c r="E114"/>
  <c r="J91"/>
  <c r="F91"/>
  <c r="F89"/>
  <c r="E87"/>
  <c r="J24"/>
  <c r="E24"/>
  <c r="J119"/>
  <c r="J23"/>
  <c r="J18"/>
  <c r="E18"/>
  <c r="F119"/>
  <c r="J17"/>
  <c r="J12"/>
  <c r="J116"/>
  <c r="E7"/>
  <c r="E112"/>
  <c i="6" r="J37"/>
  <c r="J36"/>
  <c i="1" r="AY99"/>
  <c i="6" r="J35"/>
  <c i="1" r="AX99"/>
  <c i="6"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92"/>
  <c r="J23"/>
  <c r="J18"/>
  <c r="E18"/>
  <c r="F92"/>
  <c r="J17"/>
  <c r="J12"/>
  <c r="J89"/>
  <c r="E7"/>
  <c r="E114"/>
  <c i="5" r="J37"/>
  <c r="J36"/>
  <c i="1" r="AY98"/>
  <c i="5" r="J35"/>
  <c i="1" r="AX98"/>
  <c i="5" r="BI161"/>
  <c r="BH161"/>
  <c r="BG161"/>
  <c r="BF161"/>
  <c r="T161"/>
  <c r="T160"/>
  <c r="R161"/>
  <c r="R160"/>
  <c r="P161"/>
  <c r="P160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F115"/>
  <c r="F113"/>
  <c r="E111"/>
  <c r="J91"/>
  <c r="F91"/>
  <c r="F89"/>
  <c r="E87"/>
  <c r="J24"/>
  <c r="E24"/>
  <c r="J92"/>
  <c r="J23"/>
  <c r="J18"/>
  <c r="E18"/>
  <c r="F116"/>
  <c r="J17"/>
  <c r="J12"/>
  <c r="J113"/>
  <c r="E7"/>
  <c r="E85"/>
  <c i="4" r="J37"/>
  <c r="J36"/>
  <c i="1" r="AY97"/>
  <c i="4" r="J35"/>
  <c i="1" r="AX97"/>
  <c i="4" r="BI191"/>
  <c r="BH191"/>
  <c r="BG191"/>
  <c r="BF191"/>
  <c r="T191"/>
  <c r="R191"/>
  <c r="P191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T183"/>
  <c r="R184"/>
  <c r="R183"/>
  <c r="P184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65"/>
  <c r="BH165"/>
  <c r="BG165"/>
  <c r="BF165"/>
  <c r="T165"/>
  <c r="R165"/>
  <c r="P165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J119"/>
  <c r="F119"/>
  <c r="F117"/>
  <c r="E115"/>
  <c r="J91"/>
  <c r="F91"/>
  <c r="F89"/>
  <c r="E87"/>
  <c r="J24"/>
  <c r="E24"/>
  <c r="J120"/>
  <c r="J23"/>
  <c r="J18"/>
  <c r="E18"/>
  <c r="F120"/>
  <c r="J17"/>
  <c r="J12"/>
  <c r="J117"/>
  <c r="E7"/>
  <c r="E113"/>
  <c i="3" r="J37"/>
  <c r="J36"/>
  <c i="1" r="AY96"/>
  <c i="3" r="J35"/>
  <c i="1" r="AX96"/>
  <c i="3"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2"/>
  <c r="BH242"/>
  <c r="BG242"/>
  <c r="BF242"/>
  <c r="T242"/>
  <c r="R242"/>
  <c r="P242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0"/>
  <c r="BH220"/>
  <c r="BG220"/>
  <c r="BF220"/>
  <c r="T220"/>
  <c r="R220"/>
  <c r="P220"/>
  <c r="BI216"/>
  <c r="BH216"/>
  <c r="BG216"/>
  <c r="BF216"/>
  <c r="T216"/>
  <c r="R216"/>
  <c r="P216"/>
  <c r="BI211"/>
  <c r="BH211"/>
  <c r="BG211"/>
  <c r="BF211"/>
  <c r="T211"/>
  <c r="R211"/>
  <c r="P211"/>
  <c r="BI206"/>
  <c r="BH206"/>
  <c r="BG206"/>
  <c r="BF206"/>
  <c r="T206"/>
  <c r="R206"/>
  <c r="P206"/>
  <c r="BI202"/>
  <c r="BH202"/>
  <c r="BG202"/>
  <c r="BF202"/>
  <c r="T202"/>
  <c r="R202"/>
  <c r="P202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F120"/>
  <c r="F118"/>
  <c r="E116"/>
  <c r="J91"/>
  <c r="F91"/>
  <c r="F89"/>
  <c r="E87"/>
  <c r="J24"/>
  <c r="E24"/>
  <c r="J121"/>
  <c r="J23"/>
  <c r="J18"/>
  <c r="E18"/>
  <c r="F92"/>
  <c r="J17"/>
  <c r="J12"/>
  <c r="J118"/>
  <c r="E7"/>
  <c r="E85"/>
  <c i="2" r="J37"/>
  <c r="J36"/>
  <c i="1" r="AY95"/>
  <c i="2" r="J35"/>
  <c i="1" r="AX95"/>
  <c i="2" r="BI1385"/>
  <c r="BH1385"/>
  <c r="BG1385"/>
  <c r="BF1385"/>
  <c r="T1385"/>
  <c r="R1385"/>
  <c r="P1385"/>
  <c r="BI1375"/>
  <c r="BH1375"/>
  <c r="BG1375"/>
  <c r="BF1375"/>
  <c r="T1375"/>
  <c r="R1375"/>
  <c r="P1375"/>
  <c r="BI1373"/>
  <c r="BH1373"/>
  <c r="BG1373"/>
  <c r="BF1373"/>
  <c r="T1373"/>
  <c r="R1373"/>
  <c r="P1373"/>
  <c r="BI1372"/>
  <c r="BH1372"/>
  <c r="BG1372"/>
  <c r="BF1372"/>
  <c r="T1372"/>
  <c r="R1372"/>
  <c r="P1372"/>
  <c r="BI1365"/>
  <c r="BH1365"/>
  <c r="BG1365"/>
  <c r="BF1365"/>
  <c r="T1365"/>
  <c r="R1365"/>
  <c r="P1365"/>
  <c r="BI1361"/>
  <c r="BH1361"/>
  <c r="BG1361"/>
  <c r="BF1361"/>
  <c r="T1361"/>
  <c r="R1361"/>
  <c r="P1361"/>
  <c r="BI1359"/>
  <c r="BH1359"/>
  <c r="BG1359"/>
  <c r="BF1359"/>
  <c r="T1359"/>
  <c r="R1359"/>
  <c r="P1359"/>
  <c r="BI1354"/>
  <c r="BH1354"/>
  <c r="BG1354"/>
  <c r="BF1354"/>
  <c r="T1354"/>
  <c r="R1354"/>
  <c r="P1354"/>
  <c r="BI1353"/>
  <c r="BH1353"/>
  <c r="BG1353"/>
  <c r="BF1353"/>
  <c r="T1353"/>
  <c r="R1353"/>
  <c r="P1353"/>
  <c r="BI1352"/>
  <c r="BH1352"/>
  <c r="BG1352"/>
  <c r="BF1352"/>
  <c r="T1352"/>
  <c r="R1352"/>
  <c r="P1352"/>
  <c r="BI1351"/>
  <c r="BH1351"/>
  <c r="BG1351"/>
  <c r="BF1351"/>
  <c r="T1351"/>
  <c r="R1351"/>
  <c r="P1351"/>
  <c r="BI1350"/>
  <c r="BH1350"/>
  <c r="BG1350"/>
  <c r="BF1350"/>
  <c r="T1350"/>
  <c r="R1350"/>
  <c r="P1350"/>
  <c r="BI1349"/>
  <c r="BH1349"/>
  <c r="BG1349"/>
  <c r="BF1349"/>
  <c r="T1349"/>
  <c r="R1349"/>
  <c r="P1349"/>
  <c r="BI1345"/>
  <c r="BH1345"/>
  <c r="BG1345"/>
  <c r="BF1345"/>
  <c r="T1345"/>
  <c r="R1345"/>
  <c r="P1345"/>
  <c r="BI1341"/>
  <c r="BH1341"/>
  <c r="BG1341"/>
  <c r="BF1341"/>
  <c r="T1341"/>
  <c r="R1341"/>
  <c r="P1341"/>
  <c r="BI1325"/>
  <c r="BH1325"/>
  <c r="BG1325"/>
  <c r="BF1325"/>
  <c r="T1325"/>
  <c r="R1325"/>
  <c r="P1325"/>
  <c r="BI1323"/>
  <c r="BH1323"/>
  <c r="BG1323"/>
  <c r="BF1323"/>
  <c r="T1323"/>
  <c r="R1323"/>
  <c r="P1323"/>
  <c r="BI1322"/>
  <c r="BH1322"/>
  <c r="BG1322"/>
  <c r="BF1322"/>
  <c r="T1322"/>
  <c r="R1322"/>
  <c r="P1322"/>
  <c r="BI1319"/>
  <c r="BH1319"/>
  <c r="BG1319"/>
  <c r="BF1319"/>
  <c r="T1319"/>
  <c r="R1319"/>
  <c r="P1319"/>
  <c r="BI1307"/>
  <c r="BH1307"/>
  <c r="BG1307"/>
  <c r="BF1307"/>
  <c r="T1307"/>
  <c r="R1307"/>
  <c r="P1307"/>
  <c r="BI1301"/>
  <c r="BH1301"/>
  <c r="BG1301"/>
  <c r="BF1301"/>
  <c r="T1301"/>
  <c r="R1301"/>
  <c r="P1301"/>
  <c r="BI1295"/>
  <c r="BH1295"/>
  <c r="BG1295"/>
  <c r="BF1295"/>
  <c r="T1295"/>
  <c r="R1295"/>
  <c r="P1295"/>
  <c r="BI1289"/>
  <c r="BH1289"/>
  <c r="BG1289"/>
  <c r="BF1289"/>
  <c r="T1289"/>
  <c r="R1289"/>
  <c r="P1289"/>
  <c r="BI1288"/>
  <c r="BH1288"/>
  <c r="BG1288"/>
  <c r="BF1288"/>
  <c r="T1288"/>
  <c r="R1288"/>
  <c r="P1288"/>
  <c r="BI1282"/>
  <c r="BH1282"/>
  <c r="BG1282"/>
  <c r="BF1282"/>
  <c r="T1282"/>
  <c r="R1282"/>
  <c r="P1282"/>
  <c r="BI1280"/>
  <c r="BH1280"/>
  <c r="BG1280"/>
  <c r="BF1280"/>
  <c r="T1280"/>
  <c r="R1280"/>
  <c r="P1280"/>
  <c r="BI1277"/>
  <c r="BH1277"/>
  <c r="BG1277"/>
  <c r="BF1277"/>
  <c r="T1277"/>
  <c r="R1277"/>
  <c r="P1277"/>
  <c r="BI1269"/>
  <c r="BH1269"/>
  <c r="BG1269"/>
  <c r="BF1269"/>
  <c r="T1269"/>
  <c r="R1269"/>
  <c r="P1269"/>
  <c r="BI1264"/>
  <c r="BH1264"/>
  <c r="BG1264"/>
  <c r="BF1264"/>
  <c r="T1264"/>
  <c r="R1264"/>
  <c r="P1264"/>
  <c r="BI1248"/>
  <c r="BH1248"/>
  <c r="BG1248"/>
  <c r="BF1248"/>
  <c r="T1248"/>
  <c r="R1248"/>
  <c r="P1248"/>
  <c r="BI1234"/>
  <c r="BH1234"/>
  <c r="BG1234"/>
  <c r="BF1234"/>
  <c r="T1234"/>
  <c r="R1234"/>
  <c r="P1234"/>
  <c r="BI1229"/>
  <c r="BH1229"/>
  <c r="BG1229"/>
  <c r="BF1229"/>
  <c r="T1229"/>
  <c r="R1229"/>
  <c r="P1229"/>
  <c r="BI1220"/>
  <c r="BH1220"/>
  <c r="BG1220"/>
  <c r="BF1220"/>
  <c r="T1220"/>
  <c r="R1220"/>
  <c r="P1220"/>
  <c r="BI1215"/>
  <c r="BH1215"/>
  <c r="BG1215"/>
  <c r="BF1215"/>
  <c r="T1215"/>
  <c r="R1215"/>
  <c r="P1215"/>
  <c r="BI1203"/>
  <c r="BH1203"/>
  <c r="BG1203"/>
  <c r="BF1203"/>
  <c r="T1203"/>
  <c r="R1203"/>
  <c r="P1203"/>
  <c r="BI1192"/>
  <c r="BH1192"/>
  <c r="BG1192"/>
  <c r="BF1192"/>
  <c r="T1192"/>
  <c r="R1192"/>
  <c r="P1192"/>
  <c r="BI1185"/>
  <c r="BH1185"/>
  <c r="BG1185"/>
  <c r="BF1185"/>
  <c r="T1185"/>
  <c r="R1185"/>
  <c r="P1185"/>
  <c r="BI1166"/>
  <c r="BH1166"/>
  <c r="BG1166"/>
  <c r="BF1166"/>
  <c r="T1166"/>
  <c r="R1166"/>
  <c r="P1166"/>
  <c r="BI1160"/>
  <c r="BH1160"/>
  <c r="BG1160"/>
  <c r="BF1160"/>
  <c r="T1160"/>
  <c r="R1160"/>
  <c r="P1160"/>
  <c r="BI1157"/>
  <c r="BH1157"/>
  <c r="BG1157"/>
  <c r="BF1157"/>
  <c r="T1157"/>
  <c r="R1157"/>
  <c r="P1157"/>
  <c r="BI1151"/>
  <c r="BH1151"/>
  <c r="BG1151"/>
  <c r="BF1151"/>
  <c r="T1151"/>
  <c r="R1151"/>
  <c r="P1151"/>
  <c r="BI1148"/>
  <c r="BH1148"/>
  <c r="BG1148"/>
  <c r="BF1148"/>
  <c r="T1148"/>
  <c r="R1148"/>
  <c r="P1148"/>
  <c r="BI1142"/>
  <c r="BH1142"/>
  <c r="BG1142"/>
  <c r="BF1142"/>
  <c r="T1142"/>
  <c r="R1142"/>
  <c r="P1142"/>
  <c r="BI1120"/>
  <c r="BH1120"/>
  <c r="BG1120"/>
  <c r="BF1120"/>
  <c r="T1120"/>
  <c r="R1120"/>
  <c r="P1120"/>
  <c r="BI1114"/>
  <c r="BH1114"/>
  <c r="BG1114"/>
  <c r="BF1114"/>
  <c r="T1114"/>
  <c r="R1114"/>
  <c r="P1114"/>
  <c r="BI1095"/>
  <c r="BH1095"/>
  <c r="BG1095"/>
  <c r="BF1095"/>
  <c r="T1095"/>
  <c r="R1095"/>
  <c r="P1095"/>
  <c r="BI1093"/>
  <c r="BH1093"/>
  <c r="BG1093"/>
  <c r="BF1093"/>
  <c r="T1093"/>
  <c r="R1093"/>
  <c r="P1093"/>
  <c r="BI1089"/>
  <c r="BH1089"/>
  <c r="BG1089"/>
  <c r="BF1089"/>
  <c r="T1089"/>
  <c r="R1089"/>
  <c r="P1089"/>
  <c r="BI1085"/>
  <c r="BH1085"/>
  <c r="BG1085"/>
  <c r="BF1085"/>
  <c r="T1085"/>
  <c r="R1085"/>
  <c r="P1085"/>
  <c r="BI1080"/>
  <c r="BH1080"/>
  <c r="BG1080"/>
  <c r="BF1080"/>
  <c r="T1080"/>
  <c r="R1080"/>
  <c r="P1080"/>
  <c r="BI1076"/>
  <c r="BH1076"/>
  <c r="BG1076"/>
  <c r="BF1076"/>
  <c r="T1076"/>
  <c r="R1076"/>
  <c r="P1076"/>
  <c r="BI1072"/>
  <c r="BH1072"/>
  <c r="BG1072"/>
  <c r="BF1072"/>
  <c r="T1072"/>
  <c r="R1072"/>
  <c r="P1072"/>
  <c r="BI1068"/>
  <c r="BH1068"/>
  <c r="BG1068"/>
  <c r="BF1068"/>
  <c r="T1068"/>
  <c r="R1068"/>
  <c r="P1068"/>
  <c r="BI1065"/>
  <c r="BH1065"/>
  <c r="BG1065"/>
  <c r="BF1065"/>
  <c r="T1065"/>
  <c r="R1065"/>
  <c r="P1065"/>
  <c r="BI1060"/>
  <c r="BH1060"/>
  <c r="BG1060"/>
  <c r="BF1060"/>
  <c r="T1060"/>
  <c r="R1060"/>
  <c r="P1060"/>
  <c r="BI1059"/>
  <c r="BH1059"/>
  <c r="BG1059"/>
  <c r="BF1059"/>
  <c r="T1059"/>
  <c r="R1059"/>
  <c r="P1059"/>
  <c r="BI1055"/>
  <c r="BH1055"/>
  <c r="BG1055"/>
  <c r="BF1055"/>
  <c r="T1055"/>
  <c r="R1055"/>
  <c r="P1055"/>
  <c r="BI1051"/>
  <c r="BH1051"/>
  <c r="BG1051"/>
  <c r="BF1051"/>
  <c r="T1051"/>
  <c r="R1051"/>
  <c r="P1051"/>
  <c r="BI1045"/>
  <c r="BH1045"/>
  <c r="BG1045"/>
  <c r="BF1045"/>
  <c r="T1045"/>
  <c r="R1045"/>
  <c r="P1045"/>
  <c r="BI1043"/>
  <c r="BH1043"/>
  <c r="BG1043"/>
  <c r="BF1043"/>
  <c r="T1043"/>
  <c r="R1043"/>
  <c r="P1043"/>
  <c r="BI1040"/>
  <c r="BH1040"/>
  <c r="BG1040"/>
  <c r="BF1040"/>
  <c r="T1040"/>
  <c r="R1040"/>
  <c r="P1040"/>
  <c r="BI1039"/>
  <c r="BH1039"/>
  <c r="BG1039"/>
  <c r="BF1039"/>
  <c r="T1039"/>
  <c r="R1039"/>
  <c r="P1039"/>
  <c r="BI1034"/>
  <c r="BH1034"/>
  <c r="BG1034"/>
  <c r="BF1034"/>
  <c r="T1034"/>
  <c r="R1034"/>
  <c r="P1034"/>
  <c r="BI1031"/>
  <c r="BH1031"/>
  <c r="BG1031"/>
  <c r="BF1031"/>
  <c r="T1031"/>
  <c r="R1031"/>
  <c r="P1031"/>
  <c r="BI1028"/>
  <c r="BH1028"/>
  <c r="BG1028"/>
  <c r="BF1028"/>
  <c r="T1028"/>
  <c r="R1028"/>
  <c r="P1028"/>
  <c r="BI1025"/>
  <c r="BH1025"/>
  <c r="BG1025"/>
  <c r="BF1025"/>
  <c r="T1025"/>
  <c r="R1025"/>
  <c r="P1025"/>
  <c r="BI1022"/>
  <c r="BH1022"/>
  <c r="BG1022"/>
  <c r="BF1022"/>
  <c r="T1022"/>
  <c r="R1022"/>
  <c r="P1022"/>
  <c r="BI1021"/>
  <c r="BH1021"/>
  <c r="BG1021"/>
  <c r="BF1021"/>
  <c r="T1021"/>
  <c r="R1021"/>
  <c r="P1021"/>
  <c r="BI1017"/>
  <c r="BH1017"/>
  <c r="BG1017"/>
  <c r="BF1017"/>
  <c r="T1017"/>
  <c r="R1017"/>
  <c r="P1017"/>
  <c r="BI1013"/>
  <c r="BH1013"/>
  <c r="BG1013"/>
  <c r="BF1013"/>
  <c r="T1013"/>
  <c r="R1013"/>
  <c r="P1013"/>
  <c r="BI1010"/>
  <c r="BH1010"/>
  <c r="BG1010"/>
  <c r="BF1010"/>
  <c r="T1010"/>
  <c r="R1010"/>
  <c r="P1010"/>
  <c r="BI1005"/>
  <c r="BH1005"/>
  <c r="BG1005"/>
  <c r="BF1005"/>
  <c r="T1005"/>
  <c r="R1005"/>
  <c r="P1005"/>
  <c r="BI1002"/>
  <c r="BH1002"/>
  <c r="BG1002"/>
  <c r="BF1002"/>
  <c r="T1002"/>
  <c r="R1002"/>
  <c r="P1002"/>
  <c r="BI998"/>
  <c r="BH998"/>
  <c r="BG998"/>
  <c r="BF998"/>
  <c r="T998"/>
  <c r="R998"/>
  <c r="P998"/>
  <c r="BI996"/>
  <c r="BH996"/>
  <c r="BG996"/>
  <c r="BF996"/>
  <c r="T996"/>
  <c r="R996"/>
  <c r="P996"/>
  <c r="BI988"/>
  <c r="BH988"/>
  <c r="BG988"/>
  <c r="BF988"/>
  <c r="T988"/>
  <c r="R988"/>
  <c r="P988"/>
  <c r="BI984"/>
  <c r="BH984"/>
  <c r="BG984"/>
  <c r="BF984"/>
  <c r="T984"/>
  <c r="R984"/>
  <c r="P984"/>
  <c r="BI980"/>
  <c r="BH980"/>
  <c r="BG980"/>
  <c r="BF980"/>
  <c r="T980"/>
  <c r="R980"/>
  <c r="P980"/>
  <c r="BI976"/>
  <c r="BH976"/>
  <c r="BG976"/>
  <c r="BF976"/>
  <c r="T976"/>
  <c r="R976"/>
  <c r="P976"/>
  <c r="BI970"/>
  <c r="BH970"/>
  <c r="BG970"/>
  <c r="BF970"/>
  <c r="T970"/>
  <c r="R970"/>
  <c r="P970"/>
  <c r="BI967"/>
  <c r="BH967"/>
  <c r="BG967"/>
  <c r="BF967"/>
  <c r="T967"/>
  <c r="R967"/>
  <c r="P967"/>
  <c r="BI963"/>
  <c r="BH963"/>
  <c r="BG963"/>
  <c r="BF963"/>
  <c r="T963"/>
  <c r="R963"/>
  <c r="P963"/>
  <c r="BI960"/>
  <c r="BH960"/>
  <c r="BG960"/>
  <c r="BF960"/>
  <c r="T960"/>
  <c r="R960"/>
  <c r="P960"/>
  <c r="BI956"/>
  <c r="BH956"/>
  <c r="BG956"/>
  <c r="BF956"/>
  <c r="T956"/>
  <c r="R956"/>
  <c r="P956"/>
  <c r="BI951"/>
  <c r="BH951"/>
  <c r="BG951"/>
  <c r="BF951"/>
  <c r="T951"/>
  <c r="R951"/>
  <c r="P951"/>
  <c r="BI945"/>
  <c r="BH945"/>
  <c r="BG945"/>
  <c r="BF945"/>
  <c r="T945"/>
  <c r="R945"/>
  <c r="P945"/>
  <c r="BI940"/>
  <c r="BH940"/>
  <c r="BG940"/>
  <c r="BF940"/>
  <c r="T940"/>
  <c r="R940"/>
  <c r="P940"/>
  <c r="BI939"/>
  <c r="BH939"/>
  <c r="BG939"/>
  <c r="BF939"/>
  <c r="T939"/>
  <c r="R939"/>
  <c r="P939"/>
  <c r="BI935"/>
  <c r="BH935"/>
  <c r="BG935"/>
  <c r="BF935"/>
  <c r="T935"/>
  <c r="R935"/>
  <c r="P935"/>
  <c r="BI933"/>
  <c r="BH933"/>
  <c r="BG933"/>
  <c r="BF933"/>
  <c r="T933"/>
  <c r="R933"/>
  <c r="P933"/>
  <c r="BI929"/>
  <c r="BH929"/>
  <c r="BG929"/>
  <c r="BF929"/>
  <c r="T929"/>
  <c r="R929"/>
  <c r="P929"/>
  <c r="BI926"/>
  <c r="BH926"/>
  <c r="BG926"/>
  <c r="BF926"/>
  <c r="T926"/>
  <c r="R926"/>
  <c r="P926"/>
  <c r="BI921"/>
  <c r="BH921"/>
  <c r="BG921"/>
  <c r="BF921"/>
  <c r="T921"/>
  <c r="R921"/>
  <c r="P921"/>
  <c r="BI919"/>
  <c r="BH919"/>
  <c r="BG919"/>
  <c r="BF919"/>
  <c r="T919"/>
  <c r="R919"/>
  <c r="P919"/>
  <c r="BI916"/>
  <c r="BH916"/>
  <c r="BG916"/>
  <c r="BF916"/>
  <c r="T916"/>
  <c r="R916"/>
  <c r="P916"/>
  <c r="BI913"/>
  <c r="BH913"/>
  <c r="BG913"/>
  <c r="BF913"/>
  <c r="T913"/>
  <c r="R913"/>
  <c r="P913"/>
  <c r="BI910"/>
  <c r="BH910"/>
  <c r="BG910"/>
  <c r="BF910"/>
  <c r="T910"/>
  <c r="R910"/>
  <c r="P910"/>
  <c r="BI908"/>
  <c r="BH908"/>
  <c r="BG908"/>
  <c r="BF908"/>
  <c r="T908"/>
  <c r="R908"/>
  <c r="P908"/>
  <c r="BI904"/>
  <c r="BH904"/>
  <c r="BG904"/>
  <c r="BF904"/>
  <c r="T904"/>
  <c r="R904"/>
  <c r="P904"/>
  <c r="BI901"/>
  <c r="BH901"/>
  <c r="BG901"/>
  <c r="BF901"/>
  <c r="T901"/>
  <c r="R901"/>
  <c r="P901"/>
  <c r="BI887"/>
  <c r="BH887"/>
  <c r="BG887"/>
  <c r="BF887"/>
  <c r="T887"/>
  <c r="R887"/>
  <c r="P887"/>
  <c r="BI883"/>
  <c r="BH883"/>
  <c r="BG883"/>
  <c r="BF883"/>
  <c r="T883"/>
  <c r="R883"/>
  <c r="P883"/>
  <c r="BI881"/>
  <c r="BH881"/>
  <c r="BG881"/>
  <c r="BF881"/>
  <c r="T881"/>
  <c r="R881"/>
  <c r="P881"/>
  <c r="BI875"/>
  <c r="BH875"/>
  <c r="BG875"/>
  <c r="BF875"/>
  <c r="T875"/>
  <c r="R875"/>
  <c r="P875"/>
  <c r="BI869"/>
  <c r="BH869"/>
  <c r="BG869"/>
  <c r="BF869"/>
  <c r="T869"/>
  <c r="R869"/>
  <c r="P869"/>
  <c r="BI867"/>
  <c r="BH867"/>
  <c r="BG867"/>
  <c r="BF867"/>
  <c r="T867"/>
  <c r="R867"/>
  <c r="P867"/>
  <c r="BI864"/>
  <c r="BH864"/>
  <c r="BG864"/>
  <c r="BF864"/>
  <c r="T864"/>
  <c r="R864"/>
  <c r="P864"/>
  <c r="BI860"/>
  <c r="BH860"/>
  <c r="BG860"/>
  <c r="BF860"/>
  <c r="T860"/>
  <c r="R860"/>
  <c r="P860"/>
  <c r="BI857"/>
  <c r="BH857"/>
  <c r="BG857"/>
  <c r="BF857"/>
  <c r="T857"/>
  <c r="R857"/>
  <c r="P857"/>
  <c r="BI844"/>
  <c r="BH844"/>
  <c r="BG844"/>
  <c r="BF844"/>
  <c r="T844"/>
  <c r="R844"/>
  <c r="P844"/>
  <c r="BI831"/>
  <c r="BH831"/>
  <c r="BG831"/>
  <c r="BF831"/>
  <c r="T831"/>
  <c r="R831"/>
  <c r="P831"/>
  <c r="BI821"/>
  <c r="BH821"/>
  <c r="BG821"/>
  <c r="BF821"/>
  <c r="T821"/>
  <c r="R821"/>
  <c r="P821"/>
  <c r="BI820"/>
  <c r="BH820"/>
  <c r="BG820"/>
  <c r="BF820"/>
  <c r="T820"/>
  <c r="R820"/>
  <c r="P820"/>
  <c r="BI819"/>
  <c r="BH819"/>
  <c r="BG819"/>
  <c r="BF819"/>
  <c r="T819"/>
  <c r="R819"/>
  <c r="P819"/>
  <c r="BI816"/>
  <c r="BH816"/>
  <c r="BG816"/>
  <c r="BF816"/>
  <c r="T816"/>
  <c r="R816"/>
  <c r="P816"/>
  <c r="BI812"/>
  <c r="BH812"/>
  <c r="BG812"/>
  <c r="BF812"/>
  <c r="T812"/>
  <c r="R812"/>
  <c r="P812"/>
  <c r="BI808"/>
  <c r="BH808"/>
  <c r="BG808"/>
  <c r="BF808"/>
  <c r="T808"/>
  <c r="R808"/>
  <c r="P808"/>
  <c r="BI805"/>
  <c r="BH805"/>
  <c r="BG805"/>
  <c r="BF805"/>
  <c r="T805"/>
  <c r="R805"/>
  <c r="P805"/>
  <c r="BI801"/>
  <c r="BH801"/>
  <c r="BG801"/>
  <c r="BF801"/>
  <c r="T801"/>
  <c r="R801"/>
  <c r="P801"/>
  <c r="BI798"/>
  <c r="BH798"/>
  <c r="BG798"/>
  <c r="BF798"/>
  <c r="T798"/>
  <c r="T797"/>
  <c r="R798"/>
  <c r="R797"/>
  <c r="P798"/>
  <c r="P797"/>
  <c r="BI796"/>
  <c r="BH796"/>
  <c r="BG796"/>
  <c r="BF796"/>
  <c r="T796"/>
  <c r="R796"/>
  <c r="P796"/>
  <c r="BI795"/>
  <c r="BH795"/>
  <c r="BG795"/>
  <c r="BF795"/>
  <c r="T795"/>
  <c r="R795"/>
  <c r="P795"/>
  <c r="BI792"/>
  <c r="BH792"/>
  <c r="BG792"/>
  <c r="BF792"/>
  <c r="T792"/>
  <c r="R792"/>
  <c r="P792"/>
  <c r="BI789"/>
  <c r="BH789"/>
  <c r="BG789"/>
  <c r="BF789"/>
  <c r="T789"/>
  <c r="R789"/>
  <c r="P789"/>
  <c r="BI786"/>
  <c r="BH786"/>
  <c r="BG786"/>
  <c r="BF786"/>
  <c r="T786"/>
  <c r="R786"/>
  <c r="P786"/>
  <c r="BI785"/>
  <c r="BH785"/>
  <c r="BG785"/>
  <c r="BF785"/>
  <c r="T785"/>
  <c r="R785"/>
  <c r="P785"/>
  <c r="BI784"/>
  <c r="BH784"/>
  <c r="BG784"/>
  <c r="BF784"/>
  <c r="T784"/>
  <c r="R784"/>
  <c r="P784"/>
  <c r="BI779"/>
  <c r="BH779"/>
  <c r="BG779"/>
  <c r="BF779"/>
  <c r="T779"/>
  <c r="R779"/>
  <c r="P779"/>
  <c r="BI775"/>
  <c r="BH775"/>
  <c r="BG775"/>
  <c r="BF775"/>
  <c r="T775"/>
  <c r="R775"/>
  <c r="P775"/>
  <c r="BI770"/>
  <c r="BH770"/>
  <c r="BG770"/>
  <c r="BF770"/>
  <c r="T770"/>
  <c r="R770"/>
  <c r="P770"/>
  <c r="BI766"/>
  <c r="BH766"/>
  <c r="BG766"/>
  <c r="BF766"/>
  <c r="T766"/>
  <c r="R766"/>
  <c r="P766"/>
  <c r="BI762"/>
  <c r="BH762"/>
  <c r="BG762"/>
  <c r="BF762"/>
  <c r="T762"/>
  <c r="R762"/>
  <c r="P762"/>
  <c r="BI757"/>
  <c r="BH757"/>
  <c r="BG757"/>
  <c r="BF757"/>
  <c r="T757"/>
  <c r="R757"/>
  <c r="P757"/>
  <c r="BI754"/>
  <c r="BH754"/>
  <c r="BG754"/>
  <c r="BF754"/>
  <c r="T754"/>
  <c r="R754"/>
  <c r="P754"/>
  <c r="BI750"/>
  <c r="BH750"/>
  <c r="BG750"/>
  <c r="BF750"/>
  <c r="T750"/>
  <c r="R750"/>
  <c r="P750"/>
  <c r="BI746"/>
  <c r="BH746"/>
  <c r="BG746"/>
  <c r="BF746"/>
  <c r="T746"/>
  <c r="R746"/>
  <c r="P746"/>
  <c r="BI745"/>
  <c r="BH745"/>
  <c r="BG745"/>
  <c r="BF745"/>
  <c r="T745"/>
  <c r="R745"/>
  <c r="P745"/>
  <c r="BI742"/>
  <c r="BH742"/>
  <c r="BG742"/>
  <c r="BF742"/>
  <c r="T742"/>
  <c r="R742"/>
  <c r="P742"/>
  <c r="BI736"/>
  <c r="BH736"/>
  <c r="BG736"/>
  <c r="BF736"/>
  <c r="T736"/>
  <c r="R736"/>
  <c r="P736"/>
  <c r="BI732"/>
  <c r="BH732"/>
  <c r="BG732"/>
  <c r="BF732"/>
  <c r="T732"/>
  <c r="R732"/>
  <c r="P732"/>
  <c r="BI729"/>
  <c r="BH729"/>
  <c r="BG729"/>
  <c r="BF729"/>
  <c r="T729"/>
  <c r="R729"/>
  <c r="P729"/>
  <c r="BI725"/>
  <c r="BH725"/>
  <c r="BG725"/>
  <c r="BF725"/>
  <c r="T725"/>
  <c r="R725"/>
  <c r="P725"/>
  <c r="BI721"/>
  <c r="BH721"/>
  <c r="BG721"/>
  <c r="BF721"/>
  <c r="T721"/>
  <c r="R721"/>
  <c r="P721"/>
  <c r="BI720"/>
  <c r="BH720"/>
  <c r="BG720"/>
  <c r="BF720"/>
  <c r="T720"/>
  <c r="R720"/>
  <c r="P720"/>
  <c r="BI717"/>
  <c r="BH717"/>
  <c r="BG717"/>
  <c r="BF717"/>
  <c r="T717"/>
  <c r="R717"/>
  <c r="P717"/>
  <c r="BI713"/>
  <c r="BH713"/>
  <c r="BG713"/>
  <c r="BF713"/>
  <c r="T713"/>
  <c r="R713"/>
  <c r="P713"/>
  <c r="BI709"/>
  <c r="BH709"/>
  <c r="BG709"/>
  <c r="BF709"/>
  <c r="T709"/>
  <c r="R709"/>
  <c r="P709"/>
  <c r="BI705"/>
  <c r="BH705"/>
  <c r="BG705"/>
  <c r="BF705"/>
  <c r="T705"/>
  <c r="R705"/>
  <c r="P705"/>
  <c r="BI701"/>
  <c r="BH701"/>
  <c r="BG701"/>
  <c r="BF701"/>
  <c r="T701"/>
  <c r="R701"/>
  <c r="P701"/>
  <c r="BI697"/>
  <c r="BH697"/>
  <c r="BG697"/>
  <c r="BF697"/>
  <c r="T697"/>
  <c r="R697"/>
  <c r="P697"/>
  <c r="BI696"/>
  <c r="BH696"/>
  <c r="BG696"/>
  <c r="BF696"/>
  <c r="T696"/>
  <c r="R696"/>
  <c r="P696"/>
  <c r="BI695"/>
  <c r="BH695"/>
  <c r="BG695"/>
  <c r="BF695"/>
  <c r="T695"/>
  <c r="R695"/>
  <c r="P695"/>
  <c r="BI691"/>
  <c r="BH691"/>
  <c r="BG691"/>
  <c r="BF691"/>
  <c r="T691"/>
  <c r="R691"/>
  <c r="P691"/>
  <c r="BI687"/>
  <c r="BH687"/>
  <c r="BG687"/>
  <c r="BF687"/>
  <c r="T687"/>
  <c r="R687"/>
  <c r="P687"/>
  <c r="BI684"/>
  <c r="BH684"/>
  <c r="BG684"/>
  <c r="BF684"/>
  <c r="T684"/>
  <c r="R684"/>
  <c r="P684"/>
  <c r="BI681"/>
  <c r="BH681"/>
  <c r="BG681"/>
  <c r="BF681"/>
  <c r="T681"/>
  <c r="R681"/>
  <c r="P681"/>
  <c r="BI678"/>
  <c r="BH678"/>
  <c r="BG678"/>
  <c r="BF678"/>
  <c r="T678"/>
  <c r="R678"/>
  <c r="P678"/>
  <c r="BI674"/>
  <c r="BH674"/>
  <c r="BG674"/>
  <c r="BF674"/>
  <c r="T674"/>
  <c r="R674"/>
  <c r="P674"/>
  <c r="BI668"/>
  <c r="BH668"/>
  <c r="BG668"/>
  <c r="BF668"/>
  <c r="T668"/>
  <c r="R668"/>
  <c r="P668"/>
  <c r="BI667"/>
  <c r="BH667"/>
  <c r="BG667"/>
  <c r="BF667"/>
  <c r="T667"/>
  <c r="R667"/>
  <c r="P667"/>
  <c r="BI663"/>
  <c r="BH663"/>
  <c r="BG663"/>
  <c r="BF663"/>
  <c r="T663"/>
  <c r="R663"/>
  <c r="P663"/>
  <c r="BI659"/>
  <c r="BH659"/>
  <c r="BG659"/>
  <c r="BF659"/>
  <c r="T659"/>
  <c r="R659"/>
  <c r="P659"/>
  <c r="BI653"/>
  <c r="BH653"/>
  <c r="BG653"/>
  <c r="BF653"/>
  <c r="T653"/>
  <c r="R653"/>
  <c r="P653"/>
  <c r="BI639"/>
  <c r="BH639"/>
  <c r="BG639"/>
  <c r="BF639"/>
  <c r="T639"/>
  <c r="R639"/>
  <c r="P639"/>
  <c r="BI638"/>
  <c r="BH638"/>
  <c r="BG638"/>
  <c r="BF638"/>
  <c r="T638"/>
  <c r="R638"/>
  <c r="P638"/>
  <c r="BI634"/>
  <c r="BH634"/>
  <c r="BG634"/>
  <c r="BF634"/>
  <c r="T634"/>
  <c r="R634"/>
  <c r="P634"/>
  <c r="BI630"/>
  <c r="BH630"/>
  <c r="BG630"/>
  <c r="BF630"/>
  <c r="T630"/>
  <c r="R630"/>
  <c r="P630"/>
  <c r="BI628"/>
  <c r="BH628"/>
  <c r="BG628"/>
  <c r="BF628"/>
  <c r="T628"/>
  <c r="R628"/>
  <c r="P628"/>
  <c r="BI625"/>
  <c r="BH625"/>
  <c r="BG625"/>
  <c r="BF625"/>
  <c r="T625"/>
  <c r="R625"/>
  <c r="P625"/>
  <c r="BI624"/>
  <c r="BH624"/>
  <c r="BG624"/>
  <c r="BF624"/>
  <c r="T624"/>
  <c r="R624"/>
  <c r="P624"/>
  <c r="BI623"/>
  <c r="BH623"/>
  <c r="BG623"/>
  <c r="BF623"/>
  <c r="T623"/>
  <c r="R623"/>
  <c r="P623"/>
  <c r="BI622"/>
  <c r="BH622"/>
  <c r="BG622"/>
  <c r="BF622"/>
  <c r="T622"/>
  <c r="R622"/>
  <c r="P622"/>
  <c r="BI618"/>
  <c r="BH618"/>
  <c r="BG618"/>
  <c r="BF618"/>
  <c r="T618"/>
  <c r="R618"/>
  <c r="P618"/>
  <c r="BI613"/>
  <c r="BH613"/>
  <c r="BG613"/>
  <c r="BF613"/>
  <c r="T613"/>
  <c r="R613"/>
  <c r="P613"/>
  <c r="BI591"/>
  <c r="BH591"/>
  <c r="BG591"/>
  <c r="BF591"/>
  <c r="T591"/>
  <c r="R591"/>
  <c r="P591"/>
  <c r="BI575"/>
  <c r="BH575"/>
  <c r="BG575"/>
  <c r="BF575"/>
  <c r="T575"/>
  <c r="R575"/>
  <c r="P575"/>
  <c r="BI571"/>
  <c r="BH571"/>
  <c r="BG571"/>
  <c r="BF571"/>
  <c r="T571"/>
  <c r="R571"/>
  <c r="P571"/>
  <c r="BI567"/>
  <c r="BH567"/>
  <c r="BG567"/>
  <c r="BF567"/>
  <c r="T567"/>
  <c r="R567"/>
  <c r="P567"/>
  <c r="BI563"/>
  <c r="BH563"/>
  <c r="BG563"/>
  <c r="BF563"/>
  <c r="T563"/>
  <c r="R563"/>
  <c r="P563"/>
  <c r="BI549"/>
  <c r="BH549"/>
  <c r="BG549"/>
  <c r="BF549"/>
  <c r="T549"/>
  <c r="R549"/>
  <c r="P549"/>
  <c r="BI542"/>
  <c r="BH542"/>
  <c r="BG542"/>
  <c r="BF542"/>
  <c r="T542"/>
  <c r="R542"/>
  <c r="P542"/>
  <c r="BI538"/>
  <c r="BH538"/>
  <c r="BG538"/>
  <c r="BF538"/>
  <c r="T538"/>
  <c r="R538"/>
  <c r="P538"/>
  <c r="BI535"/>
  <c r="BH535"/>
  <c r="BG535"/>
  <c r="BF535"/>
  <c r="T535"/>
  <c r="R535"/>
  <c r="P535"/>
  <c r="BI530"/>
  <c r="BH530"/>
  <c r="BG530"/>
  <c r="BF530"/>
  <c r="T530"/>
  <c r="R530"/>
  <c r="P530"/>
  <c r="BI525"/>
  <c r="BH525"/>
  <c r="BG525"/>
  <c r="BF525"/>
  <c r="T525"/>
  <c r="R525"/>
  <c r="P525"/>
  <c r="BI516"/>
  <c r="BH516"/>
  <c r="BG516"/>
  <c r="BF516"/>
  <c r="T516"/>
  <c r="R516"/>
  <c r="P516"/>
  <c r="BI513"/>
  <c r="BH513"/>
  <c r="BG513"/>
  <c r="BF513"/>
  <c r="T513"/>
  <c r="R513"/>
  <c r="P513"/>
  <c r="BI487"/>
  <c r="BH487"/>
  <c r="BG487"/>
  <c r="BF487"/>
  <c r="T487"/>
  <c r="R487"/>
  <c r="P487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6"/>
  <c r="BH476"/>
  <c r="BG476"/>
  <c r="BF476"/>
  <c r="T476"/>
  <c r="R476"/>
  <c r="P476"/>
  <c r="BI455"/>
  <c r="BH455"/>
  <c r="BG455"/>
  <c r="BF455"/>
  <c r="T455"/>
  <c r="R455"/>
  <c r="P455"/>
  <c r="BI422"/>
  <c r="BH422"/>
  <c r="BG422"/>
  <c r="BF422"/>
  <c r="T422"/>
  <c r="R422"/>
  <c r="P422"/>
  <c r="BI414"/>
  <c r="BH414"/>
  <c r="BG414"/>
  <c r="BF414"/>
  <c r="T414"/>
  <c r="R414"/>
  <c r="P414"/>
  <c r="BI408"/>
  <c r="BH408"/>
  <c r="BG408"/>
  <c r="BF408"/>
  <c r="T408"/>
  <c r="R408"/>
  <c r="P408"/>
  <c r="BI382"/>
  <c r="BH382"/>
  <c r="BG382"/>
  <c r="BF382"/>
  <c r="T382"/>
  <c r="R382"/>
  <c r="P382"/>
  <c r="BI351"/>
  <c r="BH351"/>
  <c r="BG351"/>
  <c r="BF351"/>
  <c r="T351"/>
  <c r="R351"/>
  <c r="P351"/>
  <c r="BI331"/>
  <c r="BH331"/>
  <c r="BG331"/>
  <c r="BF331"/>
  <c r="T331"/>
  <c r="R331"/>
  <c r="P331"/>
  <c r="BI328"/>
  <c r="BH328"/>
  <c r="BG328"/>
  <c r="BF328"/>
  <c r="T328"/>
  <c r="R328"/>
  <c r="P328"/>
  <c r="BI324"/>
  <c r="BH324"/>
  <c r="BG324"/>
  <c r="BF324"/>
  <c r="T324"/>
  <c r="R324"/>
  <c r="P324"/>
  <c r="BI320"/>
  <c r="BH320"/>
  <c r="BG320"/>
  <c r="BF320"/>
  <c r="T320"/>
  <c r="R320"/>
  <c r="P320"/>
  <c r="BI318"/>
  <c r="BH318"/>
  <c r="BG318"/>
  <c r="BF318"/>
  <c r="T318"/>
  <c r="R318"/>
  <c r="P318"/>
  <c r="BI315"/>
  <c r="BH315"/>
  <c r="BG315"/>
  <c r="BF315"/>
  <c r="T315"/>
  <c r="R315"/>
  <c r="P315"/>
  <c r="BI311"/>
  <c r="BH311"/>
  <c r="BG311"/>
  <c r="BF311"/>
  <c r="T311"/>
  <c r="R311"/>
  <c r="P311"/>
  <c r="BI310"/>
  <c r="BH310"/>
  <c r="BG310"/>
  <c r="BF310"/>
  <c r="T310"/>
  <c r="R310"/>
  <c r="P310"/>
  <c r="BI305"/>
  <c r="BH305"/>
  <c r="BG305"/>
  <c r="BF305"/>
  <c r="T305"/>
  <c r="R305"/>
  <c r="P305"/>
  <c r="BI300"/>
  <c r="BH300"/>
  <c r="BG300"/>
  <c r="BF300"/>
  <c r="T300"/>
  <c r="R300"/>
  <c r="P300"/>
  <c r="BI295"/>
  <c r="BH295"/>
  <c r="BG295"/>
  <c r="BF295"/>
  <c r="T295"/>
  <c r="R295"/>
  <c r="P295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5"/>
  <c r="BH275"/>
  <c r="BG275"/>
  <c r="BF275"/>
  <c r="T275"/>
  <c r="R275"/>
  <c r="P275"/>
  <c r="BI271"/>
  <c r="BH271"/>
  <c r="BG271"/>
  <c r="BF271"/>
  <c r="T271"/>
  <c r="R271"/>
  <c r="P271"/>
  <c r="BI269"/>
  <c r="BH269"/>
  <c r="BG269"/>
  <c r="BF269"/>
  <c r="T269"/>
  <c r="R269"/>
  <c r="P269"/>
  <c r="BI257"/>
  <c r="BH257"/>
  <c r="BG257"/>
  <c r="BF257"/>
  <c r="T257"/>
  <c r="R257"/>
  <c r="P257"/>
  <c r="BI254"/>
  <c r="BH254"/>
  <c r="BG254"/>
  <c r="BF254"/>
  <c r="T254"/>
  <c r="R254"/>
  <c r="P254"/>
  <c r="BI238"/>
  <c r="BH238"/>
  <c r="BG238"/>
  <c r="BF238"/>
  <c r="T238"/>
  <c r="R238"/>
  <c r="P238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15"/>
  <c r="BH215"/>
  <c r="BG215"/>
  <c r="BF215"/>
  <c r="T215"/>
  <c r="R215"/>
  <c r="P215"/>
  <c r="BI202"/>
  <c r="BH202"/>
  <c r="BG202"/>
  <c r="BF202"/>
  <c r="T202"/>
  <c r="R202"/>
  <c r="P202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4"/>
  <c r="BH164"/>
  <c r="BG164"/>
  <c r="BF164"/>
  <c r="T164"/>
  <c r="R164"/>
  <c r="P164"/>
  <c r="BI158"/>
  <c r="BH158"/>
  <c r="BG158"/>
  <c r="BF158"/>
  <c r="T158"/>
  <c r="R158"/>
  <c r="P158"/>
  <c r="BI153"/>
  <c r="BH153"/>
  <c r="BG153"/>
  <c r="BF153"/>
  <c r="T153"/>
  <c r="T152"/>
  <c r="R153"/>
  <c r="R152"/>
  <c r="P153"/>
  <c r="P152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J135"/>
  <c r="F135"/>
  <c r="F133"/>
  <c r="E131"/>
  <c r="J91"/>
  <c r="F91"/>
  <c r="F89"/>
  <c r="E87"/>
  <c r="J24"/>
  <c r="E24"/>
  <c r="J136"/>
  <c r="J23"/>
  <c r="J18"/>
  <c r="E18"/>
  <c r="F136"/>
  <c r="J17"/>
  <c r="J12"/>
  <c r="J89"/>
  <c r="E7"/>
  <c r="E129"/>
  <c i="1" r="L90"/>
  <c r="AM90"/>
  <c r="AM89"/>
  <c r="L89"/>
  <c r="AM87"/>
  <c r="L87"/>
  <c r="L85"/>
  <c r="L84"/>
  <c i="8" r="BK130"/>
  <c r="J130"/>
  <c r="BK129"/>
  <c r="J129"/>
  <c r="BK127"/>
  <c r="J127"/>
  <c r="BK126"/>
  <c r="J126"/>
  <c r="BK125"/>
  <c r="J125"/>
  <c r="BK123"/>
  <c r="J123"/>
  <c i="7" r="J182"/>
  <c r="J181"/>
  <c r="BK179"/>
  <c r="BK177"/>
  <c r="J176"/>
  <c r="J175"/>
  <c r="BK172"/>
  <c r="J170"/>
  <c r="J168"/>
  <c r="BK167"/>
  <c r="J166"/>
  <c r="J164"/>
  <c r="BK163"/>
  <c r="BK161"/>
  <c r="J158"/>
  <c r="BK157"/>
  <c r="J156"/>
  <c r="BK154"/>
  <c r="BK152"/>
  <c r="J151"/>
  <c r="BK150"/>
  <c r="J148"/>
  <c r="J146"/>
  <c r="J145"/>
  <c r="BK133"/>
  <c r="J130"/>
  <c r="J128"/>
  <c r="BK127"/>
  <c r="BK125"/>
  <c r="BK124"/>
  <c i="6" r="BK307"/>
  <c r="BK296"/>
  <c r="BK292"/>
  <c r="J291"/>
  <c r="J290"/>
  <c r="J289"/>
  <c r="J288"/>
  <c r="J286"/>
  <c r="J281"/>
  <c r="J279"/>
  <c r="J274"/>
  <c r="J273"/>
  <c r="BK271"/>
  <c r="J270"/>
  <c r="J268"/>
  <c r="J265"/>
  <c r="BK264"/>
  <c r="J263"/>
  <c r="BK262"/>
  <c r="J260"/>
  <c r="J259"/>
  <c r="BK258"/>
  <c r="BK252"/>
  <c r="BK249"/>
  <c r="J247"/>
  <c r="BK243"/>
  <c r="J242"/>
  <c r="BK241"/>
  <c r="J240"/>
  <c r="J239"/>
  <c r="BK237"/>
  <c r="BK234"/>
  <c r="BK229"/>
  <c r="BK228"/>
  <c r="BK227"/>
  <c r="J226"/>
  <c r="J224"/>
  <c r="BK223"/>
  <c r="J222"/>
  <c r="J221"/>
  <c r="J219"/>
  <c r="J216"/>
  <c r="BK214"/>
  <c r="J211"/>
  <c r="BK210"/>
  <c r="J209"/>
  <c r="J208"/>
  <c r="BK205"/>
  <c r="BK203"/>
  <c r="BK202"/>
  <c r="J200"/>
  <c r="J199"/>
  <c r="BK194"/>
  <c r="J193"/>
  <c r="J192"/>
  <c r="BK191"/>
  <c r="BK185"/>
  <c r="J184"/>
  <c r="BK181"/>
  <c r="J176"/>
  <c r="J167"/>
  <c r="J166"/>
  <c r="J165"/>
  <c r="J163"/>
  <c r="J161"/>
  <c r="BK160"/>
  <c r="J159"/>
  <c r="BK158"/>
  <c r="BK157"/>
  <c r="BK154"/>
  <c r="J153"/>
  <c r="BK152"/>
  <c r="J151"/>
  <c r="BK150"/>
  <c r="J149"/>
  <c r="BK147"/>
  <c r="J140"/>
  <c r="J137"/>
  <c r="BK133"/>
  <c r="J132"/>
  <c r="BK129"/>
  <c i="5" r="BK161"/>
  <c r="J155"/>
  <c r="BK151"/>
  <c r="J143"/>
  <c r="BK135"/>
  <c r="J126"/>
  <c r="J124"/>
  <c r="J123"/>
  <c r="J121"/>
  <c i="4" r="BK187"/>
  <c r="J186"/>
  <c r="BK182"/>
  <c r="J181"/>
  <c r="J180"/>
  <c r="J178"/>
  <c r="J172"/>
  <c r="BK160"/>
  <c r="J153"/>
  <c r="BK149"/>
  <c r="BK145"/>
  <c r="J128"/>
  <c i="3" r="J273"/>
  <c r="BK271"/>
  <c r="J270"/>
  <c r="J269"/>
  <c r="BK268"/>
  <c r="J266"/>
  <c r="J262"/>
  <c r="BK254"/>
  <c r="J241"/>
  <c r="BK237"/>
  <c r="BK233"/>
  <c r="BK225"/>
  <c r="J206"/>
  <c r="J202"/>
  <c r="J195"/>
  <c r="BK192"/>
  <c r="BK191"/>
  <c r="BK189"/>
  <c r="BK188"/>
  <c r="BK185"/>
  <c r="J184"/>
  <c r="J183"/>
  <c r="J181"/>
  <c r="BK178"/>
  <c r="BK163"/>
  <c r="BK155"/>
  <c r="BK153"/>
  <c r="J148"/>
  <c r="J143"/>
  <c r="J139"/>
  <c r="J135"/>
  <c r="J131"/>
  <c i="2" r="BK1351"/>
  <c r="BK1350"/>
  <c r="BK1349"/>
  <c r="BK1345"/>
  <c r="BK1323"/>
  <c r="BK1319"/>
  <c r="BK1301"/>
  <c r="J1295"/>
  <c r="J1280"/>
  <c r="BK1248"/>
  <c r="J1234"/>
  <c r="J1229"/>
  <c r="J1215"/>
  <c r="J1185"/>
  <c r="J1166"/>
  <c r="J1160"/>
  <c r="BK1120"/>
  <c r="J1114"/>
  <c r="J1095"/>
  <c r="BK1089"/>
  <c r="BK1085"/>
  <c r="J1080"/>
  <c r="J1076"/>
  <c r="BK1068"/>
  <c r="BK1065"/>
  <c r="J1059"/>
  <c r="J1051"/>
  <c r="J1045"/>
  <c r="BK1043"/>
  <c r="BK1034"/>
  <c r="BK1031"/>
  <c r="BK1028"/>
  <c r="BK1025"/>
  <c r="BK1022"/>
  <c r="J1010"/>
  <c r="BK1005"/>
  <c r="BK996"/>
  <c r="J984"/>
  <c r="J980"/>
  <c r="J976"/>
  <c r="BK970"/>
  <c r="J967"/>
  <c r="BK963"/>
  <c r="BK960"/>
  <c r="J951"/>
  <c r="J945"/>
  <c r="J940"/>
  <c r="BK919"/>
  <c r="J916"/>
  <c r="J913"/>
  <c r="BK910"/>
  <c r="J881"/>
  <c r="J867"/>
  <c r="J864"/>
  <c r="J860"/>
  <c r="J819"/>
  <c r="J816"/>
  <c r="BK808"/>
  <c r="BK805"/>
  <c r="BK798"/>
  <c r="BK784"/>
  <c r="BK766"/>
  <c r="BK736"/>
  <c r="J729"/>
  <c r="J725"/>
  <c r="J705"/>
  <c r="BK701"/>
  <c r="J695"/>
  <c r="J681"/>
  <c r="J678"/>
  <c r="J663"/>
  <c r="BK639"/>
  <c r="BK638"/>
  <c r="J634"/>
  <c r="J630"/>
  <c r="J625"/>
  <c r="BK624"/>
  <c r="J623"/>
  <c r="J622"/>
  <c r="BK618"/>
  <c r="BK613"/>
  <c r="BK591"/>
  <c r="J575"/>
  <c r="J571"/>
  <c r="BK530"/>
  <c r="J525"/>
  <c r="BK513"/>
  <c r="J487"/>
  <c r="J482"/>
  <c r="J481"/>
  <c r="J455"/>
  <c r="BK382"/>
  <c r="J324"/>
  <c r="J320"/>
  <c r="J300"/>
  <c r="BK288"/>
  <c r="BK284"/>
  <c r="J280"/>
  <c r="BK269"/>
  <c r="J197"/>
  <c r="BK185"/>
  <c r="BK181"/>
  <c r="BK174"/>
  <c r="BK170"/>
  <c r="BK164"/>
  <c r="J158"/>
  <c r="J148"/>
  <c r="J145"/>
  <c r="J142"/>
  <c i="7" r="BK180"/>
  <c r="J177"/>
  <c r="BK176"/>
  <c r="BK175"/>
  <c r="BK174"/>
  <c r="J173"/>
  <c r="J172"/>
  <c r="J171"/>
  <c r="BK170"/>
  <c r="BK169"/>
  <c r="J167"/>
  <c r="BK165"/>
  <c r="BK164"/>
  <c r="J163"/>
  <c r="BK162"/>
  <c r="J159"/>
  <c r="BK156"/>
  <c r="J155"/>
  <c r="BK151"/>
  <c r="J150"/>
  <c r="BK148"/>
  <c r="J147"/>
  <c r="BK146"/>
  <c r="BK145"/>
  <c r="J133"/>
  <c r="J131"/>
  <c r="J129"/>
  <c r="BK128"/>
  <c r="J127"/>
  <c r="J126"/>
  <c r="J125"/>
  <c r="J124"/>
  <c i="6" r="J306"/>
  <c r="J305"/>
  <c r="J296"/>
  <c r="J295"/>
  <c r="BK294"/>
  <c r="J292"/>
  <c r="BK291"/>
  <c r="BK290"/>
  <c r="BK289"/>
  <c r="BK288"/>
  <c r="J287"/>
  <c r="BK286"/>
  <c r="J285"/>
  <c r="J282"/>
  <c r="BK280"/>
  <c r="BK279"/>
  <c r="J277"/>
  <c r="BK276"/>
  <c r="BK273"/>
  <c r="BK272"/>
  <c r="BK269"/>
  <c r="BK268"/>
  <c r="J267"/>
  <c r="BK265"/>
  <c r="BK259"/>
  <c r="J258"/>
  <c r="J251"/>
  <c r="J249"/>
  <c r="J248"/>
  <c r="BK246"/>
  <c r="BK245"/>
  <c r="J244"/>
  <c r="J243"/>
  <c r="BK242"/>
  <c r="J241"/>
  <c r="BK240"/>
  <c r="BK239"/>
  <c r="BK235"/>
  <c r="J234"/>
  <c r="J233"/>
  <c r="BK230"/>
  <c r="J229"/>
  <c r="J225"/>
  <c r="BK224"/>
  <c r="J223"/>
  <c r="BK219"/>
  <c r="BK218"/>
  <c r="BK215"/>
  <c r="BK213"/>
  <c r="J212"/>
  <c r="BK209"/>
  <c r="J207"/>
  <c r="J206"/>
  <c r="BK200"/>
  <c r="BK199"/>
  <c r="J198"/>
  <c r="J195"/>
  <c r="BK193"/>
  <c r="BK192"/>
  <c r="BK189"/>
  <c r="J185"/>
  <c r="J182"/>
  <c r="BK177"/>
  <c r="BK176"/>
  <c r="BK175"/>
  <c r="BK174"/>
  <c r="J168"/>
  <c r="BK167"/>
  <c r="BK166"/>
  <c r="J162"/>
  <c r="BK153"/>
  <c r="BK149"/>
  <c r="BK148"/>
  <c r="BK146"/>
  <c r="BK142"/>
  <c r="J141"/>
  <c r="BK140"/>
  <c r="BK136"/>
  <c r="BK131"/>
  <c r="BK130"/>
  <c r="J128"/>
  <c r="J127"/>
  <c i="5" r="BK156"/>
  <c r="J154"/>
  <c r="BK153"/>
  <c r="J135"/>
  <c r="J130"/>
  <c r="J129"/>
  <c r="BK125"/>
  <c r="J122"/>
  <c i="4" r="J191"/>
  <c r="J187"/>
  <c r="J184"/>
  <c r="BK179"/>
  <c r="BK178"/>
  <c r="BK177"/>
  <c r="BK175"/>
  <c r="J174"/>
  <c r="J165"/>
  <c r="J161"/>
  <c r="BK157"/>
  <c r="BK144"/>
  <c r="J143"/>
  <c r="BK138"/>
  <c r="BK134"/>
  <c r="BK129"/>
  <c r="J126"/>
  <c i="3" r="BK282"/>
  <c r="J282"/>
  <c r="J281"/>
  <c r="J276"/>
  <c r="J274"/>
  <c r="J272"/>
  <c r="BK265"/>
  <c r="BK263"/>
  <c r="BK262"/>
  <c r="J258"/>
  <c r="J254"/>
  <c r="BK253"/>
  <c r="J252"/>
  <c r="BK248"/>
  <c r="BK246"/>
  <c r="J242"/>
  <c r="BK241"/>
  <c r="J237"/>
  <c r="BK229"/>
  <c r="J225"/>
  <c r="J220"/>
  <c r="J216"/>
  <c r="BK211"/>
  <c r="BK206"/>
  <c r="J197"/>
  <c r="BK190"/>
  <c r="BK184"/>
  <c r="BK183"/>
  <c r="BK182"/>
  <c r="BK179"/>
  <c r="BK173"/>
  <c r="BK168"/>
  <c r="J163"/>
  <c r="BK159"/>
  <c r="J153"/>
  <c r="BK150"/>
  <c r="BK148"/>
  <c r="BK143"/>
  <c r="BK135"/>
  <c r="BK133"/>
  <c r="BK131"/>
  <c r="J130"/>
  <c r="BK128"/>
  <c i="2" r="J1325"/>
  <c r="J1323"/>
  <c r="J1307"/>
  <c r="BK1288"/>
  <c r="BK1282"/>
  <c r="BK1264"/>
  <c r="J1248"/>
  <c r="BK1234"/>
  <c r="J1203"/>
  <c r="BK1192"/>
  <c r="BK1185"/>
  <c r="BK1166"/>
  <c r="J1148"/>
  <c r="BK1142"/>
  <c r="J1120"/>
  <c r="J1093"/>
  <c r="BK1076"/>
  <c r="BK1072"/>
  <c r="BK1060"/>
  <c r="BK1059"/>
  <c r="BK1055"/>
  <c r="BK1051"/>
  <c r="BK1045"/>
  <c r="J1043"/>
  <c r="BK1040"/>
  <c r="J1028"/>
  <c r="J1025"/>
  <c r="BK1021"/>
  <c r="J1017"/>
  <c r="J1013"/>
  <c r="BK1010"/>
  <c r="BK1002"/>
  <c r="J998"/>
  <c r="BK967"/>
  <c r="J956"/>
  <c r="BK940"/>
  <c r="BK939"/>
  <c r="J935"/>
  <c r="J933"/>
  <c r="J929"/>
  <c r="J926"/>
  <c r="BK921"/>
  <c r="J919"/>
  <c r="BK913"/>
  <c r="J910"/>
  <c r="BK908"/>
  <c r="BK887"/>
  <c r="BK883"/>
  <c r="BK869"/>
  <c r="BK867"/>
  <c r="J857"/>
  <c r="J820"/>
  <c r="BK819"/>
  <c r="BK816"/>
  <c r="BK812"/>
  <c r="J808"/>
  <c r="J805"/>
  <c r="J801"/>
  <c r="J796"/>
  <c r="J795"/>
  <c r="J786"/>
  <c r="J785"/>
  <c r="J784"/>
  <c r="J779"/>
  <c r="J757"/>
  <c r="J750"/>
  <c r="J746"/>
  <c r="BK745"/>
  <c r="J720"/>
  <c r="BK713"/>
  <c r="BK709"/>
  <c r="BK705"/>
  <c r="J697"/>
  <c r="BK696"/>
  <c r="BK695"/>
  <c r="J691"/>
  <c r="BK687"/>
  <c r="J684"/>
  <c r="BK681"/>
  <c r="BK659"/>
  <c r="J653"/>
  <c r="BK630"/>
  <c r="BK628"/>
  <c r="J624"/>
  <c r="BK623"/>
  <c r="J549"/>
  <c r="BK542"/>
  <c r="J538"/>
  <c r="BK516"/>
  <c r="J480"/>
  <c r="J476"/>
  <c r="J422"/>
  <c r="J414"/>
  <c r="BK351"/>
  <c r="BK331"/>
  <c r="BK328"/>
  <c r="BK324"/>
  <c r="BK320"/>
  <c r="BK318"/>
  <c r="J315"/>
  <c r="BK311"/>
  <c r="BK310"/>
  <c r="BK305"/>
  <c r="BK295"/>
  <c r="J290"/>
  <c r="BK289"/>
  <c r="BK280"/>
  <c r="J275"/>
  <c r="J269"/>
  <c r="J254"/>
  <c r="J238"/>
  <c r="BK232"/>
  <c r="BK228"/>
  <c r="BK224"/>
  <c r="BK202"/>
  <c r="BK189"/>
  <c r="J178"/>
  <c r="J174"/>
  <c r="BK158"/>
  <c r="J153"/>
  <c r="BK145"/>
  <c i="7" r="BK182"/>
  <c r="BK181"/>
  <c r="J180"/>
  <c r="J179"/>
  <c r="J174"/>
  <c r="BK173"/>
  <c r="BK171"/>
  <c r="J169"/>
  <c r="BK168"/>
  <c r="BK166"/>
  <c r="J165"/>
  <c r="J162"/>
  <c r="J161"/>
  <c r="BK159"/>
  <c r="BK158"/>
  <c r="J157"/>
  <c r="BK155"/>
  <c r="J154"/>
  <c r="J152"/>
  <c r="BK147"/>
  <c r="BK131"/>
  <c r="BK130"/>
  <c r="BK129"/>
  <c r="BK126"/>
  <c i="6" r="J307"/>
  <c r="BK306"/>
  <c r="BK305"/>
  <c r="BK295"/>
  <c r="J294"/>
  <c r="BK287"/>
  <c r="BK285"/>
  <c r="BK281"/>
  <c r="J278"/>
  <c r="BK277"/>
  <c r="J272"/>
  <c r="J271"/>
  <c r="BK267"/>
  <c r="J266"/>
  <c r="J264"/>
  <c r="J262"/>
  <c r="J261"/>
  <c r="J255"/>
  <c r="J252"/>
  <c r="BK251"/>
  <c r="BK248"/>
  <c r="BK247"/>
  <c r="J246"/>
  <c r="J245"/>
  <c r="BK244"/>
  <c r="J238"/>
  <c r="BK236"/>
  <c r="J235"/>
  <c r="J228"/>
  <c r="BK225"/>
  <c r="BK222"/>
  <c r="BK220"/>
  <c r="J218"/>
  <c r="BK216"/>
  <c r="J215"/>
  <c r="BK212"/>
  <c r="BK211"/>
  <c r="J210"/>
  <c r="BK208"/>
  <c r="BK207"/>
  <c r="BK206"/>
  <c r="J205"/>
  <c r="BK204"/>
  <c r="J201"/>
  <c r="BK195"/>
  <c r="J190"/>
  <c r="BK186"/>
  <c r="BK184"/>
  <c r="J183"/>
  <c r="BK182"/>
  <c r="J181"/>
  <c r="BK180"/>
  <c r="J179"/>
  <c r="J178"/>
  <c r="J174"/>
  <c r="BK171"/>
  <c r="J164"/>
  <c r="BK163"/>
  <c r="BK162"/>
  <c r="J160"/>
  <c r="BK159"/>
  <c r="J158"/>
  <c r="J154"/>
  <c r="J152"/>
  <c r="J150"/>
  <c r="J148"/>
  <c r="J147"/>
  <c r="J144"/>
  <c r="BK143"/>
  <c r="J142"/>
  <c r="BK137"/>
  <c r="J136"/>
  <c r="J133"/>
  <c r="BK132"/>
  <c r="J130"/>
  <c r="BK127"/>
  <c i="5" r="J161"/>
  <c r="J147"/>
  <c r="J146"/>
  <c r="J140"/>
  <c r="BK130"/>
  <c r="BK123"/>
  <c r="BK122"/>
  <c r="BK121"/>
  <c i="4" r="BK191"/>
  <c r="J188"/>
  <c r="BK186"/>
  <c r="BK184"/>
  <c r="J182"/>
  <c r="BK181"/>
  <c r="J179"/>
  <c r="J175"/>
  <c r="BK174"/>
  <c r="J173"/>
  <c r="BK172"/>
  <c r="BK165"/>
  <c r="BK161"/>
  <c r="J160"/>
  <c r="J157"/>
  <c r="BK153"/>
  <c r="J150"/>
  <c r="BK148"/>
  <c r="J147"/>
  <c r="J145"/>
  <c r="BK143"/>
  <c r="J142"/>
  <c r="J138"/>
  <c r="BK125"/>
  <c i="3" r="BK281"/>
  <c r="BK280"/>
  <c r="BK276"/>
  <c r="BK274"/>
  <c r="BK273"/>
  <c r="BK272"/>
  <c r="J271"/>
  <c r="BK270"/>
  <c r="BK269"/>
  <c r="J268"/>
  <c r="J267"/>
  <c r="BK266"/>
  <c r="J265"/>
  <c r="BK258"/>
  <c r="J253"/>
  <c r="BK252"/>
  <c r="J248"/>
  <c r="J247"/>
  <c r="BK242"/>
  <c r="J233"/>
  <c r="BK220"/>
  <c r="BK195"/>
  <c r="J192"/>
  <c r="J191"/>
  <c r="J180"/>
  <c r="J178"/>
  <c r="J173"/>
  <c r="J168"/>
  <c r="BK149"/>
  <c r="BK139"/>
  <c r="J134"/>
  <c r="BK130"/>
  <c r="BK127"/>
  <c r="BK126"/>
  <c i="2" r="BK1354"/>
  <c r="BK1353"/>
  <c r="J1353"/>
  <c r="J1352"/>
  <c r="J1341"/>
  <c r="BK1325"/>
  <c r="J1322"/>
  <c r="J1319"/>
  <c r="BK1307"/>
  <c r="BK1295"/>
  <c r="J1289"/>
  <c r="J1288"/>
  <c r="J1282"/>
  <c r="J1277"/>
  <c r="BK1269"/>
  <c r="BK1229"/>
  <c r="BK1220"/>
  <c r="J1192"/>
  <c r="BK1160"/>
  <c r="BK1157"/>
  <c r="J1157"/>
  <c r="BK1151"/>
  <c r="J1151"/>
  <c r="BK1148"/>
  <c r="J1142"/>
  <c r="BK1093"/>
  <c r="J1089"/>
  <c r="J1085"/>
  <c r="J1065"/>
  <c r="J1060"/>
  <c r="BK1039"/>
  <c r="J1031"/>
  <c r="J996"/>
  <c r="BK988"/>
  <c r="BK984"/>
  <c r="J963"/>
  <c r="J960"/>
  <c r="BK956"/>
  <c r="BK951"/>
  <c r="BK945"/>
  <c r="J921"/>
  <c r="BK916"/>
  <c r="J908"/>
  <c r="J904"/>
  <c r="BK901"/>
  <c r="J883"/>
  <c r="BK881"/>
  <c r="BK875"/>
  <c r="J869"/>
  <c r="BK864"/>
  <c r="BK860"/>
  <c r="J844"/>
  <c r="J831"/>
  <c r="BK821"/>
  <c r="BK820"/>
  <c r="J812"/>
  <c r="BK801"/>
  <c r="J798"/>
  <c r="BK796"/>
  <c r="BK792"/>
  <c r="BK789"/>
  <c r="BK785"/>
  <c r="BK779"/>
  <c r="J775"/>
  <c r="J770"/>
  <c r="J766"/>
  <c r="J762"/>
  <c r="BK757"/>
  <c r="BK754"/>
  <c r="BK746"/>
  <c r="BK742"/>
  <c r="BK732"/>
  <c r="BK729"/>
  <c r="BK725"/>
  <c r="BK721"/>
  <c r="J717"/>
  <c r="J713"/>
  <c r="J701"/>
  <c r="J696"/>
  <c r="BK684"/>
  <c r="BK674"/>
  <c r="BK668"/>
  <c r="BK667"/>
  <c r="BK663"/>
  <c r="BK653"/>
  <c r="J639"/>
  <c r="J638"/>
  <c r="BK625"/>
  <c r="BK622"/>
  <c r="J618"/>
  <c r="BK575"/>
  <c r="BK571"/>
  <c r="BK567"/>
  <c r="J563"/>
  <c r="BK549"/>
  <c r="J542"/>
  <c r="BK538"/>
  <c r="J535"/>
  <c r="BK525"/>
  <c r="J516"/>
  <c r="BK487"/>
  <c r="BK482"/>
  <c r="BK481"/>
  <c r="BK480"/>
  <c r="J408"/>
  <c r="J351"/>
  <c r="J331"/>
  <c r="J318"/>
  <c r="J305"/>
  <c r="J295"/>
  <c r="J284"/>
  <c r="BK271"/>
  <c r="BK257"/>
  <c r="BK254"/>
  <c r="BK238"/>
  <c r="J224"/>
  <c r="BK215"/>
  <c r="BK193"/>
  <c r="BK153"/>
  <c r="J149"/>
  <c r="BK148"/>
  <c r="BK142"/>
  <c i="1" r="AS94"/>
  <c i="6" r="BK282"/>
  <c r="J280"/>
  <c r="BK278"/>
  <c r="J276"/>
  <c r="BK274"/>
  <c r="BK270"/>
  <c r="J269"/>
  <c r="BK266"/>
  <c r="BK263"/>
  <c r="BK261"/>
  <c r="BK260"/>
  <c r="BK255"/>
  <c r="BK238"/>
  <c r="J237"/>
  <c r="J236"/>
  <c r="BK233"/>
  <c r="J230"/>
  <c r="J227"/>
  <c r="BK226"/>
  <c r="BK221"/>
  <c r="J220"/>
  <c r="J214"/>
  <c r="J213"/>
  <c r="J204"/>
  <c r="J203"/>
  <c r="J202"/>
  <c r="BK201"/>
  <c r="BK198"/>
  <c r="J194"/>
  <c r="J191"/>
  <c r="BK190"/>
  <c r="J189"/>
  <c r="J186"/>
  <c r="BK183"/>
  <c r="J180"/>
  <c r="BK179"/>
  <c r="BK178"/>
  <c r="J177"/>
  <c r="J175"/>
  <c r="J171"/>
  <c r="BK168"/>
  <c r="BK165"/>
  <c r="BK164"/>
  <c r="BK161"/>
  <c r="J157"/>
  <c r="BK151"/>
  <c r="J146"/>
  <c r="BK145"/>
  <c r="J145"/>
  <c r="BK144"/>
  <c r="J143"/>
  <c r="BK141"/>
  <c r="J131"/>
  <c r="J129"/>
  <c r="BK128"/>
  <c i="5" r="J156"/>
  <c r="BK155"/>
  <c r="BK154"/>
  <c r="J153"/>
  <c r="J151"/>
  <c r="BK147"/>
  <c r="BK146"/>
  <c r="BK143"/>
  <c r="BK140"/>
  <c r="BK129"/>
  <c r="BK126"/>
  <c r="J125"/>
  <c r="BK124"/>
  <c i="4" r="BK188"/>
  <c r="BK180"/>
  <c r="J177"/>
  <c r="BK173"/>
  <c r="BK150"/>
  <c r="J149"/>
  <c r="J148"/>
  <c r="BK147"/>
  <c r="J144"/>
  <c r="BK142"/>
  <c r="J134"/>
  <c r="J129"/>
  <c r="BK128"/>
  <c r="BK126"/>
  <c r="J125"/>
  <c i="3" r="J280"/>
  <c r="BK267"/>
  <c r="J263"/>
  <c r="BK247"/>
  <c r="J246"/>
  <c r="J229"/>
  <c r="BK216"/>
  <c r="J211"/>
  <c r="BK202"/>
  <c r="BK197"/>
  <c r="J190"/>
  <c r="J189"/>
  <c r="J188"/>
  <c r="J185"/>
  <c r="J182"/>
  <c r="BK181"/>
  <c r="BK180"/>
  <c r="J179"/>
  <c r="J159"/>
  <c r="J155"/>
  <c r="J150"/>
  <c r="J149"/>
  <c r="BK134"/>
  <c r="J133"/>
  <c r="J128"/>
  <c r="J127"/>
  <c r="J126"/>
  <c i="2" r="BK1385"/>
  <c r="J1385"/>
  <c r="BK1375"/>
  <c r="J1375"/>
  <c r="BK1373"/>
  <c r="J1373"/>
  <c r="BK1372"/>
  <c r="J1372"/>
  <c r="BK1365"/>
  <c r="J1365"/>
  <c r="BK1361"/>
  <c r="J1361"/>
  <c r="BK1359"/>
  <c r="J1359"/>
  <c r="J1354"/>
  <c r="BK1352"/>
  <c r="J1351"/>
  <c r="J1350"/>
  <c r="J1349"/>
  <c r="J1345"/>
  <c r="BK1341"/>
  <c r="BK1322"/>
  <c r="J1301"/>
  <c r="BK1289"/>
  <c r="BK1280"/>
  <c r="BK1277"/>
  <c r="J1269"/>
  <c r="J1264"/>
  <c r="J1220"/>
  <c r="BK1215"/>
  <c r="BK1203"/>
  <c r="BK1114"/>
  <c r="BK1095"/>
  <c r="BK1080"/>
  <c r="J1072"/>
  <c r="J1068"/>
  <c r="J1055"/>
  <c r="J1040"/>
  <c r="J1039"/>
  <c r="J1034"/>
  <c r="J1022"/>
  <c r="J1021"/>
  <c r="BK1017"/>
  <c r="BK1013"/>
  <c r="J1005"/>
  <c r="J1002"/>
  <c r="BK998"/>
  <c r="J988"/>
  <c r="BK980"/>
  <c r="BK976"/>
  <c r="J970"/>
  <c r="J939"/>
  <c r="BK935"/>
  <c r="BK933"/>
  <c r="BK929"/>
  <c r="BK926"/>
  <c r="BK904"/>
  <c r="J901"/>
  <c r="J887"/>
  <c r="J875"/>
  <c r="BK857"/>
  <c r="BK844"/>
  <c r="BK831"/>
  <c r="J821"/>
  <c r="BK795"/>
  <c r="J792"/>
  <c r="J789"/>
  <c r="BK786"/>
  <c r="BK775"/>
  <c r="BK770"/>
  <c r="BK762"/>
  <c r="J754"/>
  <c r="BK750"/>
  <c r="J745"/>
  <c r="J742"/>
  <c r="J736"/>
  <c r="J732"/>
  <c r="J721"/>
  <c r="BK720"/>
  <c r="BK717"/>
  <c r="J709"/>
  <c r="BK697"/>
  <c r="BK691"/>
  <c r="J687"/>
  <c r="BK678"/>
  <c r="J674"/>
  <c r="J668"/>
  <c r="J667"/>
  <c r="J659"/>
  <c r="BK634"/>
  <c r="J628"/>
  <c r="J613"/>
  <c r="J591"/>
  <c r="J567"/>
  <c r="BK563"/>
  <c r="BK535"/>
  <c r="J530"/>
  <c r="J513"/>
  <c r="BK476"/>
  <c r="BK455"/>
  <c r="BK422"/>
  <c r="BK414"/>
  <c r="BK408"/>
  <c r="J382"/>
  <c r="J328"/>
  <c r="BK315"/>
  <c r="J311"/>
  <c r="J310"/>
  <c r="BK300"/>
  <c r="BK290"/>
  <c r="J289"/>
  <c r="J288"/>
  <c r="BK275"/>
  <c r="J271"/>
  <c r="J257"/>
  <c r="J232"/>
  <c r="J228"/>
  <c r="J215"/>
  <c r="J202"/>
  <c r="BK197"/>
  <c r="J193"/>
  <c r="J189"/>
  <c r="J185"/>
  <c r="J181"/>
  <c r="BK178"/>
  <c r="J170"/>
  <c r="J164"/>
  <c r="BK149"/>
  <c l="1" r="P141"/>
  <c r="R157"/>
  <c r="R270"/>
  <c r="T319"/>
  <c r="P629"/>
  <c r="R783"/>
  <c r="BK800"/>
  <c r="BK868"/>
  <c r="J868"/>
  <c r="J108"/>
  <c r="R868"/>
  <c r="R882"/>
  <c r="P909"/>
  <c r="P920"/>
  <c r="R934"/>
  <c r="R997"/>
  <c r="R1044"/>
  <c r="T1094"/>
  <c r="P1281"/>
  <c r="P1324"/>
  <c r="BK1360"/>
  <c r="J1360"/>
  <c r="J118"/>
  <c r="R1360"/>
  <c r="BK1374"/>
  <c r="J1374"/>
  <c r="J119"/>
  <c i="3" r="BK125"/>
  <c r="J125"/>
  <c r="J97"/>
  <c r="T125"/>
  <c r="P129"/>
  <c r="R132"/>
  <c r="P147"/>
  <c r="BK154"/>
  <c r="J154"/>
  <c r="J101"/>
  <c r="R196"/>
  <c r="P264"/>
  <c r="P275"/>
  <c i="4" r="T124"/>
  <c r="T127"/>
  <c r="R133"/>
  <c r="P146"/>
  <c r="R176"/>
  <c r="BK185"/>
  <c r="J185"/>
  <c r="J103"/>
  <c i="5" r="BK120"/>
  <c r="R152"/>
  <c i="2" r="R141"/>
  <c r="BK157"/>
  <c r="J157"/>
  <c r="J100"/>
  <c r="BK270"/>
  <c r="J270"/>
  <c r="J101"/>
  <c r="P319"/>
  <c r="T629"/>
  <c r="T783"/>
  <c r="R800"/>
  <c r="T868"/>
  <c r="T882"/>
  <c r="T909"/>
  <c r="T920"/>
  <c r="T934"/>
  <c r="T997"/>
  <c r="T1044"/>
  <c r="BK1094"/>
  <c r="J1094"/>
  <c r="J115"/>
  <c r="BK1281"/>
  <c r="J1281"/>
  <c r="J116"/>
  <c r="BK1324"/>
  <c r="J1324"/>
  <c r="J117"/>
  <c r="T1374"/>
  <c i="3" r="BK129"/>
  <c r="J129"/>
  <c r="J98"/>
  <c r="R129"/>
  <c r="P132"/>
  <c r="T147"/>
  <c r="P154"/>
  <c r="T196"/>
  <c r="R264"/>
  <c r="T275"/>
  <c i="4" r="BK124"/>
  <c r="J124"/>
  <c r="J97"/>
  <c r="BK127"/>
  <c r="J127"/>
  <c r="J98"/>
  <c r="BK133"/>
  <c r="J133"/>
  <c r="J99"/>
  <c r="BK146"/>
  <c r="J146"/>
  <c r="J100"/>
  <c r="BK176"/>
  <c r="J176"/>
  <c r="J101"/>
  <c r="T185"/>
  <c i="5" r="R120"/>
  <c r="R119"/>
  <c r="BK152"/>
  <c r="J152"/>
  <c r="J98"/>
  <c i="6" r="BK126"/>
  <c r="J126"/>
  <c r="J98"/>
  <c r="T126"/>
  <c r="T125"/>
  <c r="P139"/>
  <c r="BK217"/>
  <c r="J217"/>
  <c r="J101"/>
  <c r="R217"/>
  <c r="P250"/>
  <c r="BK275"/>
  <c r="J275"/>
  <c r="J103"/>
  <c r="T275"/>
  <c r="T293"/>
  <c i="7" r="BK160"/>
  <c r="J160"/>
  <c r="J101"/>
  <c i="2" r="T141"/>
  <c r="T157"/>
  <c r="T270"/>
  <c r="BK319"/>
  <c r="J319"/>
  <c r="J102"/>
  <c r="R629"/>
  <c r="P783"/>
  <c r="P800"/>
  <c r="P868"/>
  <c r="P882"/>
  <c r="BK920"/>
  <c r="J920"/>
  <c r="J111"/>
  <c r="R920"/>
  <c r="P934"/>
  <c r="P997"/>
  <c r="BK1044"/>
  <c r="J1044"/>
  <c r="J114"/>
  <c r="P1094"/>
  <c r="T1281"/>
  <c r="R1324"/>
  <c r="P1360"/>
  <c r="P1374"/>
  <c i="3" r="P125"/>
  <c r="BK132"/>
  <c r="J132"/>
  <c r="J99"/>
  <c r="BK147"/>
  <c r="J147"/>
  <c r="J100"/>
  <c r="T154"/>
  <c r="BK196"/>
  <c r="J196"/>
  <c r="J102"/>
  <c r="BK264"/>
  <c r="J264"/>
  <c r="J103"/>
  <c r="BK275"/>
  <c r="J275"/>
  <c r="J104"/>
  <c i="4" r="P124"/>
  <c r="R127"/>
  <c r="P133"/>
  <c r="T146"/>
  <c r="T176"/>
  <c r="R185"/>
  <c i="5" r="T120"/>
  <c r="T119"/>
  <c r="T152"/>
  <c i="6" r="BK139"/>
  <c r="J139"/>
  <c r="J100"/>
  <c r="T139"/>
  <c r="P217"/>
  <c r="BK250"/>
  <c r="J250"/>
  <c r="J102"/>
  <c r="T250"/>
  <c r="R275"/>
  <c r="P293"/>
  <c i="2" r="BK141"/>
  <c r="J141"/>
  <c r="J98"/>
  <c r="P157"/>
  <c r="P270"/>
  <c r="R319"/>
  <c r="BK629"/>
  <c r="J629"/>
  <c r="J103"/>
  <c r="BK783"/>
  <c r="J783"/>
  <c r="J104"/>
  <c r="T800"/>
  <c r="BK882"/>
  <c r="J882"/>
  <c r="J109"/>
  <c r="BK909"/>
  <c r="J909"/>
  <c r="J110"/>
  <c r="R909"/>
  <c r="BK934"/>
  <c r="J934"/>
  <c r="J112"/>
  <c r="BK997"/>
  <c r="J997"/>
  <c r="J113"/>
  <c r="P1044"/>
  <c r="R1094"/>
  <c r="R1281"/>
  <c r="T1324"/>
  <c r="T1360"/>
  <c r="R1374"/>
  <c i="3" r="R125"/>
  <c r="T129"/>
  <c r="T132"/>
  <c r="R147"/>
  <c r="R154"/>
  <c r="P196"/>
  <c r="T264"/>
  <c r="R275"/>
  <c i="4" r="R124"/>
  <c r="P127"/>
  <c r="T133"/>
  <c r="R146"/>
  <c r="P176"/>
  <c r="P185"/>
  <c i="5" r="P120"/>
  <c r="P119"/>
  <c i="1" r="AU98"/>
  <c i="5" r="P152"/>
  <c i="6" r="P126"/>
  <c r="P125"/>
  <c r="R126"/>
  <c r="R125"/>
  <c r="R139"/>
  <c r="R138"/>
  <c r="T217"/>
  <c r="R250"/>
  <c r="P275"/>
  <c r="BK293"/>
  <c r="J293"/>
  <c r="J104"/>
  <c r="R293"/>
  <c i="7" r="BK123"/>
  <c r="J123"/>
  <c r="J97"/>
  <c r="P123"/>
  <c r="R123"/>
  <c r="T123"/>
  <c r="BK132"/>
  <c r="J132"/>
  <c r="J98"/>
  <c r="P132"/>
  <c r="R132"/>
  <c r="T132"/>
  <c r="BK149"/>
  <c r="J149"/>
  <c r="J99"/>
  <c r="P149"/>
  <c r="R149"/>
  <c r="T149"/>
  <c r="BK153"/>
  <c r="J153"/>
  <c r="J100"/>
  <c r="P153"/>
  <c r="R153"/>
  <c r="T153"/>
  <c r="P160"/>
  <c r="R160"/>
  <c r="T160"/>
  <c r="BK178"/>
  <c r="J178"/>
  <c r="J102"/>
  <c r="P178"/>
  <c r="R178"/>
  <c r="T178"/>
  <c i="8" r="BK124"/>
  <c r="J124"/>
  <c r="J99"/>
  <c r="P124"/>
  <c r="P121"/>
  <c r="P120"/>
  <c i="1" r="AU101"/>
  <c i="8" r="R124"/>
  <c r="R121"/>
  <c r="R120"/>
  <c r="T124"/>
  <c r="T121"/>
  <c r="T120"/>
  <c r="BK128"/>
  <c r="J128"/>
  <c r="J100"/>
  <c r="P128"/>
  <c r="R128"/>
  <c r="T128"/>
  <c i="2" r="E85"/>
  <c r="F92"/>
  <c r="J133"/>
  <c r="BE142"/>
  <c r="BE145"/>
  <c r="BE238"/>
  <c r="BE254"/>
  <c r="BE280"/>
  <c r="BE305"/>
  <c r="BE318"/>
  <c r="BE331"/>
  <c r="BE480"/>
  <c r="BE482"/>
  <c r="BE516"/>
  <c r="BE542"/>
  <c r="BE567"/>
  <c r="BE571"/>
  <c r="BE622"/>
  <c r="BE624"/>
  <c r="BE639"/>
  <c r="BE653"/>
  <c r="BE663"/>
  <c r="BE681"/>
  <c r="BE701"/>
  <c r="BE709"/>
  <c r="BE721"/>
  <c r="BE742"/>
  <c r="BE745"/>
  <c r="BE746"/>
  <c r="BE754"/>
  <c r="BE766"/>
  <c r="BE796"/>
  <c r="BE801"/>
  <c r="BE808"/>
  <c r="BE812"/>
  <c r="BE819"/>
  <c r="BE864"/>
  <c r="BE869"/>
  <c r="BE881"/>
  <c r="BE908"/>
  <c r="BE910"/>
  <c r="BE913"/>
  <c r="BE919"/>
  <c r="BE940"/>
  <c r="BE951"/>
  <c r="BE956"/>
  <c r="BE963"/>
  <c r="BE984"/>
  <c r="BE996"/>
  <c r="BE1025"/>
  <c r="BE1031"/>
  <c r="BE1043"/>
  <c r="BE1060"/>
  <c r="BE1085"/>
  <c r="BE1093"/>
  <c r="BE1120"/>
  <c r="BE1185"/>
  <c r="BE1220"/>
  <c r="BE1234"/>
  <c r="BE1295"/>
  <c r="BE1307"/>
  <c r="BE1349"/>
  <c r="BE1353"/>
  <c r="BE1354"/>
  <c r="BE1359"/>
  <c r="BE1361"/>
  <c r="BE1365"/>
  <c r="BE1372"/>
  <c r="BE1373"/>
  <c r="BE1375"/>
  <c r="BE1385"/>
  <c r="BK152"/>
  <c r="J152"/>
  <c r="J99"/>
  <c i="3" r="E114"/>
  <c r="F121"/>
  <c r="BE130"/>
  <c r="BE139"/>
  <c r="BE143"/>
  <c r="BE153"/>
  <c r="BE163"/>
  <c r="BE168"/>
  <c r="BE173"/>
  <c r="BE182"/>
  <c r="BE184"/>
  <c r="BE192"/>
  <c r="BE195"/>
  <c r="BE206"/>
  <c r="BE211"/>
  <c r="BE220"/>
  <c r="BE237"/>
  <c r="BE252"/>
  <c r="BE253"/>
  <c r="BE254"/>
  <c r="BE263"/>
  <c r="BE265"/>
  <c r="BE269"/>
  <c r="BE271"/>
  <c r="BE272"/>
  <c i="4" r="J89"/>
  <c r="J92"/>
  <c r="BE143"/>
  <c r="BE145"/>
  <c r="BE177"/>
  <c r="BE178"/>
  <c r="BE180"/>
  <c r="BE181"/>
  <c r="BE182"/>
  <c r="BE184"/>
  <c r="BE186"/>
  <c r="BE187"/>
  <c i="5" r="J89"/>
  <c r="BE121"/>
  <c r="BE122"/>
  <c r="BE156"/>
  <c r="BK160"/>
  <c r="J160"/>
  <c r="J99"/>
  <c i="6" r="E85"/>
  <c r="F121"/>
  <c r="BE131"/>
  <c r="BE132"/>
  <c r="BE133"/>
  <c r="BE136"/>
  <c r="BE140"/>
  <c r="BE149"/>
  <c r="BE153"/>
  <c r="BE158"/>
  <c r="BE160"/>
  <c r="BE161"/>
  <c r="BE171"/>
  <c r="BE176"/>
  <c r="BE181"/>
  <c r="BE185"/>
  <c r="BE191"/>
  <c r="BE199"/>
  <c r="BE203"/>
  <c r="BE205"/>
  <c r="BE207"/>
  <c r="BE208"/>
  <c r="BE210"/>
  <c r="BE215"/>
  <c r="BE222"/>
  <c r="BE224"/>
  <c r="BE228"/>
  <c r="BE241"/>
  <c r="BE246"/>
  <c r="BE247"/>
  <c r="BE248"/>
  <c r="BE251"/>
  <c r="BE258"/>
  <c r="BE259"/>
  <c r="BE264"/>
  <c r="BE268"/>
  <c r="BE271"/>
  <c r="BE272"/>
  <c r="BE277"/>
  <c i="2" r="J92"/>
  <c r="BE158"/>
  <c r="BE174"/>
  <c r="BE178"/>
  <c r="BE185"/>
  <c r="BE224"/>
  <c r="BE269"/>
  <c r="BE275"/>
  <c r="BE288"/>
  <c r="BE289"/>
  <c r="BE310"/>
  <c r="BE311"/>
  <c r="BE320"/>
  <c r="BE324"/>
  <c r="BE351"/>
  <c r="BE414"/>
  <c r="BE455"/>
  <c r="BE513"/>
  <c r="BE591"/>
  <c r="BE623"/>
  <c r="BE628"/>
  <c r="BE630"/>
  <c r="BE678"/>
  <c r="BE687"/>
  <c r="BE697"/>
  <c r="BE705"/>
  <c r="BE784"/>
  <c r="BE795"/>
  <c r="BE805"/>
  <c r="BE816"/>
  <c r="BE857"/>
  <c r="BE883"/>
  <c r="BE933"/>
  <c r="BE935"/>
  <c r="BE939"/>
  <c r="BE967"/>
  <c r="BE980"/>
  <c r="BE998"/>
  <c r="BE1002"/>
  <c r="BE1010"/>
  <c r="BE1021"/>
  <c r="BE1022"/>
  <c r="BE1028"/>
  <c r="BE1045"/>
  <c r="BE1055"/>
  <c r="BE1059"/>
  <c r="BE1068"/>
  <c r="BE1072"/>
  <c r="BE1076"/>
  <c r="BE1080"/>
  <c r="BE1114"/>
  <c r="BE1151"/>
  <c r="BE1166"/>
  <c r="BE1203"/>
  <c r="BE1301"/>
  <c r="BE1322"/>
  <c r="BE1341"/>
  <c r="BE1345"/>
  <c r="BE1350"/>
  <c r="BE1351"/>
  <c i="3" r="BE131"/>
  <c r="BE181"/>
  <c r="BE183"/>
  <c r="BE188"/>
  <c r="BE189"/>
  <c r="BE190"/>
  <c r="BE202"/>
  <c r="BE225"/>
  <c r="BE241"/>
  <c r="BE262"/>
  <c r="BE281"/>
  <c i="4" r="E85"/>
  <c r="F92"/>
  <c r="BE126"/>
  <c r="BE128"/>
  <c r="BE149"/>
  <c r="BE150"/>
  <c r="BE160"/>
  <c r="BE161"/>
  <c r="BE165"/>
  <c r="BK183"/>
  <c r="J183"/>
  <c r="J102"/>
  <c i="5" r="E109"/>
  <c r="J116"/>
  <c r="BE124"/>
  <c r="BE125"/>
  <c r="BE126"/>
  <c r="BE143"/>
  <c r="BE146"/>
  <c r="BE147"/>
  <c r="BE151"/>
  <c r="BE153"/>
  <c r="BE154"/>
  <c i="6" r="J121"/>
  <c r="BE129"/>
  <c r="BE145"/>
  <c r="BE148"/>
  <c r="BE152"/>
  <c r="BE154"/>
  <c r="BE165"/>
  <c r="BE167"/>
  <c r="BE177"/>
  <c r="BE186"/>
  <c r="BE189"/>
  <c r="BE190"/>
  <c r="BE192"/>
  <c r="BE193"/>
  <c r="BE194"/>
  <c r="BE198"/>
  <c r="BE200"/>
  <c r="BE201"/>
  <c r="BE213"/>
  <c r="BE219"/>
  <c r="BE223"/>
  <c r="BE226"/>
  <c r="BE229"/>
  <c r="BE239"/>
  <c r="BE240"/>
  <c r="BE242"/>
  <c r="BE243"/>
  <c r="BE249"/>
  <c r="BE252"/>
  <c r="BE265"/>
  <c r="BE267"/>
  <c r="BE269"/>
  <c r="BE270"/>
  <c r="BE273"/>
  <c r="BE274"/>
  <c r="BE278"/>
  <c r="BE279"/>
  <c r="BE280"/>
  <c r="BE289"/>
  <c r="BE290"/>
  <c r="BE294"/>
  <c r="BE296"/>
  <c r="BE305"/>
  <c i="7" r="E85"/>
  <c r="J89"/>
  <c r="F92"/>
  <c r="BE127"/>
  <c r="BE128"/>
  <c r="BE129"/>
  <c r="BE133"/>
  <c r="BE152"/>
  <c r="BE154"/>
  <c r="BE156"/>
  <c r="BE157"/>
  <c r="BE158"/>
  <c r="BE165"/>
  <c r="BE167"/>
  <c r="BE169"/>
  <c r="BE170"/>
  <c r="BE172"/>
  <c r="BE175"/>
  <c r="BE176"/>
  <c r="BE179"/>
  <c i="2" r="BE148"/>
  <c r="BE164"/>
  <c r="BE170"/>
  <c r="BE181"/>
  <c r="BE193"/>
  <c r="BE197"/>
  <c r="BE257"/>
  <c r="BE284"/>
  <c r="BE300"/>
  <c r="BE382"/>
  <c r="BE422"/>
  <c r="BE481"/>
  <c r="BE487"/>
  <c r="BE525"/>
  <c r="BE530"/>
  <c r="BE563"/>
  <c r="BE575"/>
  <c r="BE613"/>
  <c r="BE618"/>
  <c r="BE634"/>
  <c r="BE638"/>
  <c r="BE667"/>
  <c r="BE674"/>
  <c r="BE720"/>
  <c r="BE725"/>
  <c r="BE729"/>
  <c r="BE736"/>
  <c r="BE750"/>
  <c r="BE762"/>
  <c r="BE770"/>
  <c r="BE789"/>
  <c r="BE798"/>
  <c r="BE821"/>
  <c r="BE860"/>
  <c r="BE875"/>
  <c r="BE901"/>
  <c r="BE916"/>
  <c r="BE945"/>
  <c r="BE960"/>
  <c r="BE970"/>
  <c r="BE976"/>
  <c r="BE988"/>
  <c r="BE1005"/>
  <c r="BE1034"/>
  <c r="BE1065"/>
  <c r="BE1089"/>
  <c r="BE1095"/>
  <c r="BE1157"/>
  <c r="BE1160"/>
  <c r="BE1215"/>
  <c r="BE1229"/>
  <c r="BE1248"/>
  <c r="BE1269"/>
  <c r="BE1277"/>
  <c r="BE1280"/>
  <c r="BE1289"/>
  <c r="BE1319"/>
  <c r="BE1352"/>
  <c i="3" r="J89"/>
  <c r="BE126"/>
  <c r="BE127"/>
  <c r="BE134"/>
  <c r="BE149"/>
  <c r="BE178"/>
  <c r="BE180"/>
  <c r="BE185"/>
  <c r="BE191"/>
  <c r="BE233"/>
  <c r="BE266"/>
  <c r="BE267"/>
  <c r="BE268"/>
  <c r="BE270"/>
  <c r="BE273"/>
  <c r="BE276"/>
  <c r="BE282"/>
  <c i="4" r="BE148"/>
  <c r="BE153"/>
  <c r="BE179"/>
  <c r="BE188"/>
  <c r="BE191"/>
  <c i="5" r="F92"/>
  <c r="BE123"/>
  <c r="BE129"/>
  <c r="BE135"/>
  <c i="6" r="J118"/>
  <c r="BE128"/>
  <c r="BE137"/>
  <c r="BE143"/>
  <c r="BE150"/>
  <c r="BE151"/>
  <c r="BE157"/>
  <c r="BE159"/>
  <c r="BE163"/>
  <c r="BE164"/>
  <c r="BE178"/>
  <c r="BE179"/>
  <c r="BE180"/>
  <c r="BE183"/>
  <c r="BE184"/>
  <c r="BE202"/>
  <c r="BE204"/>
  <c r="BE209"/>
  <c r="BE211"/>
  <c r="BE214"/>
  <c r="BE216"/>
  <c r="BE220"/>
  <c r="BE221"/>
  <c r="BE225"/>
  <c r="BE227"/>
  <c r="BE234"/>
  <c r="BE237"/>
  <c r="BE262"/>
  <c r="BE266"/>
  <c r="BE282"/>
  <c r="BE286"/>
  <c r="BE287"/>
  <c i="7" r="J92"/>
  <c r="BE124"/>
  <c r="BE130"/>
  <c r="BE147"/>
  <c r="BE148"/>
  <c r="BE150"/>
  <c r="BE155"/>
  <c r="BE161"/>
  <c r="BE163"/>
  <c r="BE164"/>
  <c r="BE168"/>
  <c r="BE173"/>
  <c r="BE174"/>
  <c r="BE177"/>
  <c r="BE180"/>
  <c r="BE181"/>
  <c r="BE182"/>
  <c i="2" r="BE149"/>
  <c r="BE153"/>
  <c r="BE189"/>
  <c r="BE202"/>
  <c r="BE215"/>
  <c r="BE228"/>
  <c r="BE232"/>
  <c r="BE271"/>
  <c r="BE290"/>
  <c r="BE295"/>
  <c r="BE315"/>
  <c r="BE328"/>
  <c r="BE408"/>
  <c r="BE476"/>
  <c r="BE535"/>
  <c r="BE538"/>
  <c r="BE549"/>
  <c r="BE625"/>
  <c r="BE659"/>
  <c r="BE668"/>
  <c r="BE684"/>
  <c r="BE691"/>
  <c r="BE695"/>
  <c r="BE696"/>
  <c r="BE713"/>
  <c r="BE717"/>
  <c r="BE732"/>
  <c r="BE757"/>
  <c r="BE775"/>
  <c r="BE779"/>
  <c r="BE785"/>
  <c r="BE786"/>
  <c r="BE792"/>
  <c r="BE820"/>
  <c r="BE831"/>
  <c r="BE844"/>
  <c r="BE867"/>
  <c r="BE887"/>
  <c r="BE904"/>
  <c r="BE921"/>
  <c r="BE926"/>
  <c r="BE929"/>
  <c r="BE1013"/>
  <c r="BE1017"/>
  <c r="BE1039"/>
  <c r="BE1040"/>
  <c r="BE1051"/>
  <c r="BE1142"/>
  <c r="BE1148"/>
  <c r="BE1192"/>
  <c r="BE1264"/>
  <c r="BE1282"/>
  <c r="BE1288"/>
  <c r="BE1323"/>
  <c r="BE1325"/>
  <c r="BK797"/>
  <c r="J797"/>
  <c r="J105"/>
  <c i="3" r="J92"/>
  <c r="BE128"/>
  <c r="BE133"/>
  <c r="BE135"/>
  <c r="BE148"/>
  <c r="BE150"/>
  <c r="BE155"/>
  <c r="BE159"/>
  <c r="BE179"/>
  <c r="BE197"/>
  <c r="BE216"/>
  <c r="BE229"/>
  <c r="BE242"/>
  <c r="BE246"/>
  <c r="BE247"/>
  <c r="BE248"/>
  <c r="BE258"/>
  <c r="BE274"/>
  <c r="BE280"/>
  <c i="4" r="BE125"/>
  <c r="BE129"/>
  <c r="BE134"/>
  <c r="BE138"/>
  <c r="BE142"/>
  <c r="BE144"/>
  <c r="BE147"/>
  <c r="BE157"/>
  <c r="BE172"/>
  <c r="BE173"/>
  <c r="BE174"/>
  <c r="BE175"/>
  <c i="5" r="BE130"/>
  <c r="BE140"/>
  <c r="BE155"/>
  <c r="BE161"/>
  <c i="6" r="BE127"/>
  <c r="BE130"/>
  <c r="BE141"/>
  <c r="BE142"/>
  <c r="BE144"/>
  <c r="BE146"/>
  <c r="BE147"/>
  <c r="BE162"/>
  <c r="BE166"/>
  <c r="BE168"/>
  <c r="BE174"/>
  <c r="BE175"/>
  <c r="BE182"/>
  <c r="BE195"/>
  <c r="BE206"/>
  <c r="BE212"/>
  <c r="BE218"/>
  <c r="BE230"/>
  <c r="BE233"/>
  <c r="BE235"/>
  <c r="BE236"/>
  <c r="BE238"/>
  <c r="BE244"/>
  <c r="BE245"/>
  <c r="BE255"/>
  <c r="BE260"/>
  <c r="BE261"/>
  <c r="BE263"/>
  <c r="BE276"/>
  <c r="BE281"/>
  <c r="BE285"/>
  <c r="BE288"/>
  <c r="BE291"/>
  <c r="BE292"/>
  <c r="BE295"/>
  <c r="BE306"/>
  <c r="BE307"/>
  <c i="7" r="BE125"/>
  <c r="BE126"/>
  <c r="BE131"/>
  <c r="BE145"/>
  <c r="BE146"/>
  <c r="BE151"/>
  <c r="BE159"/>
  <c r="BE162"/>
  <c r="BE166"/>
  <c r="BE171"/>
  <c i="8" r="E85"/>
  <c r="J89"/>
  <c r="F92"/>
  <c r="J92"/>
  <c r="BE123"/>
  <c r="BE125"/>
  <c r="BE126"/>
  <c r="BE127"/>
  <c r="BE129"/>
  <c r="BE130"/>
  <c r="BK122"/>
  <c r="J122"/>
  <c r="J98"/>
  <c i="2" r="F36"/>
  <c i="1" r="BC95"/>
  <c i="4" r="F37"/>
  <c i="1" r="BD97"/>
  <c i="6" r="F35"/>
  <c i="1" r="BB99"/>
  <c i="6" r="F36"/>
  <c i="1" r="BC99"/>
  <c i="3" r="F37"/>
  <c i="1" r="BD96"/>
  <c i="5" r="F36"/>
  <c i="1" r="BC98"/>
  <c i="8" r="J34"/>
  <c i="1" r="AW101"/>
  <c i="5" r="F37"/>
  <c i="1" r="BD98"/>
  <c i="2" r="F34"/>
  <c i="1" r="BA95"/>
  <c i="4" r="F34"/>
  <c i="1" r="BA97"/>
  <c i="7" r="F34"/>
  <c i="1" r="BA100"/>
  <c i="3" r="F36"/>
  <c i="1" r="BC96"/>
  <c i="4" r="J34"/>
  <c i="1" r="AW97"/>
  <c i="6" r="F34"/>
  <c i="1" r="BA99"/>
  <c i="6" r="F37"/>
  <c i="1" r="BD99"/>
  <c i="8" r="F35"/>
  <c i="1" r="BB101"/>
  <c i="4" r="F36"/>
  <c i="1" r="BC97"/>
  <c i="2" r="F35"/>
  <c i="1" r="BB95"/>
  <c i="3" r="J34"/>
  <c i="1" r="AW96"/>
  <c i="7" r="J34"/>
  <c i="1" r="AW100"/>
  <c i="2" r="F37"/>
  <c i="1" r="BD95"/>
  <c i="7" r="F35"/>
  <c i="1" r="BB100"/>
  <c i="8" r="F34"/>
  <c i="1" r="BA101"/>
  <c i="8" r="F37"/>
  <c i="1" r="BD101"/>
  <c i="3" r="F35"/>
  <c i="1" r="BB96"/>
  <c i="5" r="F34"/>
  <c i="1" r="BA98"/>
  <c i="6" r="J34"/>
  <c i="1" r="AW99"/>
  <c i="3" r="F34"/>
  <c i="1" r="BA96"/>
  <c i="5" r="F35"/>
  <c i="1" r="BB98"/>
  <c i="2" r="J34"/>
  <c i="1" r="AW95"/>
  <c i="4" r="F35"/>
  <c i="1" r="BB97"/>
  <c i="5" r="J34"/>
  <c i="1" r="AW98"/>
  <c i="7" r="F36"/>
  <c i="1" r="BC100"/>
  <c i="7" r="F37"/>
  <c i="1" r="BD100"/>
  <c i="8" r="F36"/>
  <c i="1" r="BC101"/>
  <c i="6" l="1" r="R124"/>
  <c i="3" r="R124"/>
  <c r="P124"/>
  <c i="1" r="AU96"/>
  <c i="2" r="P799"/>
  <c r="T140"/>
  <c i="5" r="BK119"/>
  <c r="J119"/>
  <c r="J96"/>
  <c i="2" r="BK799"/>
  <c r="J799"/>
  <c r="J106"/>
  <c i="7" r="T122"/>
  <c i="6" r="T138"/>
  <c r="T124"/>
  <c r="P138"/>
  <c i="4" r="T123"/>
  <c i="3" r="T124"/>
  <c i="2" r="P140"/>
  <c r="P139"/>
  <c i="1" r="AU95"/>
  <c i="7" r="R122"/>
  <c r="P122"/>
  <c i="1" r="AU100"/>
  <c i="6" r="P124"/>
  <c i="1" r="AU99"/>
  <c i="4" r="R123"/>
  <c i="2" r="T799"/>
  <c i="4" r="P123"/>
  <c i="1" r="AU97"/>
  <c i="2" r="R799"/>
  <c r="R140"/>
  <c r="J800"/>
  <c r="J107"/>
  <c i="4" r="BK123"/>
  <c r="J123"/>
  <c i="5" r="J120"/>
  <c r="J97"/>
  <c i="2" r="BK140"/>
  <c r="J140"/>
  <c r="J97"/>
  <c i="3" r="BK124"/>
  <c r="J124"/>
  <c i="6" r="BK125"/>
  <c r="J125"/>
  <c r="J97"/>
  <c r="BK138"/>
  <c r="J138"/>
  <c r="J99"/>
  <c i="7" r="BK122"/>
  <c r="J122"/>
  <c r="J96"/>
  <c i="8" r="BK121"/>
  <c r="J121"/>
  <c r="J97"/>
  <c i="3" r="J30"/>
  <c i="1" r="AG96"/>
  <c i="4" r="J33"/>
  <c i="1" r="AV97"/>
  <c r="AT97"/>
  <c i="2" r="J33"/>
  <c i="1" r="AV95"/>
  <c r="AT95"/>
  <c r="BA94"/>
  <c r="AW94"/>
  <c r="AK30"/>
  <c i="6" r="J33"/>
  <c i="1" r="AV99"/>
  <c r="AT99"/>
  <c i="3" r="J33"/>
  <c i="1" r="AV96"/>
  <c r="AT96"/>
  <c i="8" r="F33"/>
  <c i="1" r="AZ101"/>
  <c i="3" r="F33"/>
  <c i="1" r="AZ96"/>
  <c i="7" r="F33"/>
  <c i="1" r="AZ100"/>
  <c r="BC94"/>
  <c r="W32"/>
  <c i="4" r="F33"/>
  <c i="1" r="AZ97"/>
  <c i="7" r="J33"/>
  <c i="1" r="AV100"/>
  <c r="AT100"/>
  <c i="8" r="J33"/>
  <c i="1" r="AV101"/>
  <c r="AT101"/>
  <c i="4" r="J30"/>
  <c i="1" r="AG97"/>
  <c r="AN97"/>
  <c r="BB94"/>
  <c r="AX94"/>
  <c i="5" r="J33"/>
  <c i="1" r="AV98"/>
  <c r="AT98"/>
  <c r="BD94"/>
  <c r="W33"/>
  <c i="5" r="F33"/>
  <c i="1" r="AZ98"/>
  <c i="6" r="F33"/>
  <c i="1" r="AZ99"/>
  <c i="2" r="F33"/>
  <c i="1" r="AZ95"/>
  <c i="2" l="1" r="R139"/>
  <c r="T139"/>
  <c i="3" r="J39"/>
  <c i="4" r="J39"/>
  <c i="2" r="BK139"/>
  <c r="J139"/>
  <c i="3" r="J96"/>
  <c i="4" r="J96"/>
  <c i="6" r="BK124"/>
  <c r="J124"/>
  <c r="J96"/>
  <c i="8" r="BK120"/>
  <c r="J120"/>
  <c r="J96"/>
  <c i="1" r="AN96"/>
  <c r="AZ94"/>
  <c r="W29"/>
  <c r="AU94"/>
  <c r="AY94"/>
  <c r="W30"/>
  <c r="W31"/>
  <c i="2" r="J30"/>
  <c i="1" r="AG95"/>
  <c r="AN95"/>
  <c i="5" r="J30"/>
  <c i="1" r="AG98"/>
  <c r="AN98"/>
  <c i="7" r="J30"/>
  <c i="1" r="AG100"/>
  <c r="AN100"/>
  <c i="2" l="1" r="J96"/>
  <c i="5" r="J39"/>
  <c i="2" r="J39"/>
  <c i="7" r="J39"/>
  <c i="1" r="AV94"/>
  <c r="AK29"/>
  <c i="8" r="J30"/>
  <c i="1" r="AG101"/>
  <c r="AN101"/>
  <c i="6" r="J30"/>
  <c i="1" r="AG99"/>
  <c r="AN99"/>
  <c i="6" l="1" r="J39"/>
  <c i="8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<sst xmlns="http://schemas.openxmlformats.org/spreadsheetml/2006/main">
  <si>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</si>
  <si>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</si>
  <si>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</si>
  <si>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</si>
  <si>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</si>
  <si>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{bf608197-3bf4-4dc3-8590-b57f0f160b7e}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</si>
  <si>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</si>
  <si>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</si>
  <si>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</si>
  <si>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</si>
  <si>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</si>
  <si>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</si>
  <si>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</si>
  <si>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</si>
  <si>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</si>
  <si>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</si>
  <si>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</si>
  <si>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Třinec ON - Úprava nevyužitých prostor_rozpočet</t>
  </si>
  <si>
    <t>KSO:</t>
  </si>
  <si>
    <t>CC-CZ:</t>
  </si>
  <si>
    <t>Místo:</t>
  </si>
  <si>
    <t>ŽST Třinec</t>
  </si>
  <si>
    <t>Datum:</t>
  </si>
  <si>
    <t>22. 4. 2021</t>
  </si>
  <si>
    <t>Zadavatel:</t>
  </si>
  <si>
    <t>IČ:</t>
  </si>
  <si>
    <t>Správa železnic, s.o., Dlážděná 1003/7, Praha</t>
  </si>
  <si>
    <t>DIČ:</t>
  </si>
  <si>
    <t>Uchazeč:</t>
  </si>
  <si>
    <t>Vyplň údaj</t>
  </si>
  <si>
    <t>Projektant:</t>
  </si>
  <si>
    <t>PROJEKT STUDIO -Ing. Pavel KRÁTKÝ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</si>
  <si>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</si>
  <si>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</si>
  <si>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</si>
  <si>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</si>
  <si>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</si>
  <si>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</si>
  <si>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</si>
  <si>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</si>
  <si>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</si>
  <si>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</si>
  <si>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</si>
  <si>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</si>
  <si>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</si>
  <si>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</si>
  <si>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</si>
  <si>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</si>
  <si>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</si>
  <si>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</si>
  <si>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</si>
  <si>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</si>
  <si>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</si>
  <si>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</si>
  <si>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</si>
  <si>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</si>
  <si>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</si>
  <si>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</si>
  <si>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</si>
  <si>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</si>
  <si>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</si>
  <si>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</si>
  <si>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</si>
  <si>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</si>
  <si>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</si>
  <si>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</si>
  <si>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</si>
  <si>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</si>
  <si>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</si>
  <si>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</si>
  <si>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</si>
  <si>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</si>
  <si>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</si>
  <si>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</si>
  <si>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</si>
  <si>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</si>
  <si>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</si>
  <si>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</si>
  <si>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</si>
  <si>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</si>
  <si>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</si>
  <si>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2201</t>
  </si>
  <si>
    <t>100 - ASŘ, 200 - SKŘ</t>
  </si>
  <si>
    <t>STA</t>
  </si>
  <si>
    <t>1</t>
  </si>
  <si>
    <t>{5c69f06c-e027-498b-9d1f-a93a02fdb8a5}</t>
  </si>
  <si>
    <t>2</t>
  </si>
  <si>
    <t>2202</t>
  </si>
  <si>
    <t>300-ZTI</t>
  </si>
  <si>
    <t>{28d4a14c-f0d5-43b1-8c04-15dc32dcda18}</t>
  </si>
  <si>
    <t>2203</t>
  </si>
  <si>
    <t>400- Vytápění</t>
  </si>
  <si>
    <t>{8126c955-0f6e-4688-9adf-f67bb003195b}</t>
  </si>
  <si>
    <t>2204</t>
  </si>
  <si>
    <t>500-VZT</t>
  </si>
  <si>
    <t>{1c7922b4-22cc-4a88-9368-ab714b8c4ee8}</t>
  </si>
  <si>
    <t>2205</t>
  </si>
  <si>
    <t>600- Elektroinstal...</t>
  </si>
  <si>
    <t>{5438b3b0-375c-477e-be74-7ea31bb228c5}</t>
  </si>
  <si>
    <t>2206</t>
  </si>
  <si>
    <t xml:space="preserve">700-  Vnitřní SLP....</t>
  </si>
  <si>
    <t>{44a15a2c-ce8e-47ce-bb72-0067bd4e05b7}</t>
  </si>
  <si>
    <t>2210</t>
  </si>
  <si>
    <t>Vedlejší rozpočtov...</t>
  </si>
  <si>
    <t>{1acf101e-117c-44fb-aeea-73980bb57889}</t>
  </si>
  <si>
    <t>KRYCÍ LIST SOUPISU PRACÍ</t>
  </si>
  <si>
    <t>Objekt:</t>
  </si>
  <si>
    <t>2201 - 100 - ASŘ, 200 - SKŘ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</si>
  <si>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</si>
  <si>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</si>
  <si>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</si>
  <si>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</si>
  <si>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</si>
  <si>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</si>
  <si>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</si>
  <si>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</si>
  <si>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</si>
  <si>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</si>
  <si>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</si>
  <si>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</si>
  <si>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</si>
  <si>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</si>
  <si>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</si>
  <si>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</si>
  <si>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</si>
  <si>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</si>
  <si>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</si>
  <si>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</si>
  <si>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</si>
  <si>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</si>
  <si>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</si>
  <si>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</si>
  <si>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</si>
  <si>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</si>
  <si>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</si>
  <si>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</si>
  <si>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</si>
  <si>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</si>
  <si>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</si>
  <si>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</si>
  <si>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</si>
  <si>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</si>
  <si>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</si>
  <si>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</si>
  <si>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</si>
  <si>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</si>
  <si>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</si>
  <si>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</si>
  <si>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</si>
  <si>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</si>
  <si>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</si>
  <si>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</si>
  <si>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</si>
  <si>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</si>
  <si>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139751101</t>
  </si>
  <si>
    <t>Vykopávky v uzavřených prostorech v hornině třídy těžitelnosti I, skupiny 1 až 3 ručně</t>
  </si>
  <si>
    <t>m3</t>
  </si>
  <si>
    <t>CS ÚRS 2021 01</t>
  </si>
  <si>
    <t>4</t>
  </si>
  <si>
    <t>VV</t>
  </si>
  <si>
    <t>"1.PP - WC u napojení kanalizace cca " 0,90</t>
  </si>
  <si>
    <t>Součet</t>
  </si>
  <si>
    <t>162211311</t>
  </si>
  <si>
    <t>Vodorovné přemístění výkopku z horniny třídy těžitelnosti I, skupiny 1 až 3 stavebním kolečkem do 10 m</t>
  </si>
  <si>
    <t>0,90*2</t>
  </si>
  <si>
    <t>3</t>
  </si>
  <si>
    <t>167111101</t>
  </si>
  <si>
    <t>Nakládání výkopku z hornin třídy těžitelnosti I, skupiny 1 až 3 do 100 m3 ručně</t>
  </si>
  <si>
    <t>6</t>
  </si>
  <si>
    <t>174111102</t>
  </si>
  <si>
    <t>Zásyp v uzavřených prostorech sypaninou se zhutněním ručně</t>
  </si>
  <si>
    <t>8</t>
  </si>
  <si>
    <t xml:space="preserve">"1.PP - WC u napojení kanalizace zpětně  cca " 0,90</t>
  </si>
  <si>
    <t>Zakládání</t>
  </si>
  <si>
    <t>5</t>
  </si>
  <si>
    <t>278311213</t>
  </si>
  <si>
    <t>Zálivka kotevních otvorů z cementové zálivkové malty objemu do 0,25 m3</t>
  </si>
  <si>
    <t>10</t>
  </si>
  <si>
    <t>"podlití stávajících a nového sloupu OK stropu cca</t>
  </si>
  <si>
    <t>0,50*0,50*0,05*2</t>
  </si>
  <si>
    <t>Svislé a kompletní konstrukce</t>
  </si>
  <si>
    <t>310279842</t>
  </si>
  <si>
    <t>Zazdívka otvorů pl do 4 m2 ve zdivu nadzákladovém z nepálených tvárnic tl do 300 mm</t>
  </si>
  <si>
    <t>12</t>
  </si>
  <si>
    <t>"1.PP</t>
  </si>
  <si>
    <t>1,00*1,05 *0,20</t>
  </si>
  <si>
    <t xml:space="preserve">"1.NP" </t>
  </si>
  <si>
    <t>1,00*1,10*0,20</t>
  </si>
  <si>
    <t>7</t>
  </si>
  <si>
    <t>310321111</t>
  </si>
  <si>
    <t>Zabetonování otvorů do pl 1 m2 ve zdivu nadzákladovém včetně bednění a výztuže</t>
  </si>
  <si>
    <t>14</t>
  </si>
  <si>
    <t xml:space="preserve">"pro osazení OK na úrovni +3,40" </t>
  </si>
  <si>
    <t>0,16*0,30*4</t>
  </si>
  <si>
    <t xml:space="preserve">"u OK - překlad 2x U200" </t>
  </si>
  <si>
    <t>1,90*0,25*0,30</t>
  </si>
  <si>
    <t>317142422</t>
  </si>
  <si>
    <t>Překlad nenosný pórobetonový š 100 mm v do 250 mm na tenkovrstvou maltu dl do 1250 mm</t>
  </si>
  <si>
    <t>kus</t>
  </si>
  <si>
    <t>16</t>
  </si>
  <si>
    <t xml:space="preserve">"1.NP - odk.Y-1"  6</t>
  </si>
  <si>
    <t xml:space="preserve">"2.NP dtto"  11</t>
  </si>
  <si>
    <t>9</t>
  </si>
  <si>
    <t>317142428</t>
  </si>
  <si>
    <t>Překlad nenosný pórobetonový š 100 mm v do 250 mm na tenkovrstvou maltu dl do 2500 mm</t>
  </si>
  <si>
    <t>18</t>
  </si>
  <si>
    <t xml:space="preserve">"1.NP - odk.Y-2"  1</t>
  </si>
  <si>
    <t xml:space="preserve">"2.NP dtto"  1</t>
  </si>
  <si>
    <t>317142442</t>
  </si>
  <si>
    <t>Překlad nenosný pórobetonový š 150 mm v do 250 mm na tenkovrstvou maltu dl do 1250 mm</t>
  </si>
  <si>
    <t>20</t>
  </si>
  <si>
    <t>"1.PP - odk. Y-3" 2</t>
  </si>
  <si>
    <t>11</t>
  </si>
  <si>
    <t>317941121</t>
  </si>
  <si>
    <t>Osazování ocelových válcovaných nosníků na zdivu I, IE, U, UE nebo L do č 12</t>
  </si>
  <si>
    <t>t</t>
  </si>
  <si>
    <t>22</t>
  </si>
  <si>
    <t>"1.NP - 2x L 40/40mm</t>
  </si>
  <si>
    <t>1,10*1,80*2/1000</t>
  </si>
  <si>
    <t>M</t>
  </si>
  <si>
    <t>13010412</t>
  </si>
  <si>
    <t>úhelník ocelový rovnostranný jakost 11 375 40x40x3mm</t>
  </si>
  <si>
    <t>24</t>
  </si>
  <si>
    <t>1,10*1,80*2/1000*1,08</t>
  </si>
  <si>
    <t>13</t>
  </si>
  <si>
    <t>317944321</t>
  </si>
  <si>
    <t>Válcované nosníky do č.12 dodatečně osazované do připravených otvorů</t>
  </si>
  <si>
    <t>26</t>
  </si>
  <si>
    <t>"1.NP - pro hydrant - L 80/80/5mm"</t>
  </si>
  <si>
    <t>1,10*2* 6,12/1000</t>
  </si>
  <si>
    <t>340271001</t>
  </si>
  <si>
    <t>Zazdívka otvorů v příčkách nebo stěnách plochy do 1 m2 tvárnicemi pórobetonovými tl 50 mm</t>
  </si>
  <si>
    <t>m2</t>
  </si>
  <si>
    <t>28</t>
  </si>
  <si>
    <t>"1.NP - u hydrantu</t>
  </si>
  <si>
    <t>0,75*0,75</t>
  </si>
  <si>
    <t>340271045</t>
  </si>
  <si>
    <t>Zazdívka otvorů v příčkách nebo stěnách plochy do 4 m2 tvárnicemi pórobetonovými tl 150 mm</t>
  </si>
  <si>
    <t>30</t>
  </si>
  <si>
    <t xml:space="preserve">"1.NP - u splachovac.nádrží WC" </t>
  </si>
  <si>
    <t>1,10*1,50</t>
  </si>
  <si>
    <t xml:space="preserve">"2.NP dtto"   1,10*1,50</t>
  </si>
  <si>
    <t>342291111</t>
  </si>
  <si>
    <t>Ukotvení příček montážní polyuretanovou pěnou tl příčky do 100 mm</t>
  </si>
  <si>
    <t>m</t>
  </si>
  <si>
    <t>32</t>
  </si>
  <si>
    <t xml:space="preserve">"1.NP s obezděním OK" </t>
  </si>
  <si>
    <t>0,89+0,54+0,65</t>
  </si>
  <si>
    <t>(2,90+2,52+1,07+1,16+0,47+4,92+4,04+0,25*2)</t>
  </si>
  <si>
    <t>(4,85+0,10+4,26)</t>
  </si>
  <si>
    <t>(2,20+0,47+0,10+2,10+2,78-2,93)</t>
  </si>
  <si>
    <t>(1,10+0,60)</t>
  </si>
  <si>
    <t>Mezisoučet</t>
  </si>
  <si>
    <t>"2.NP - obezdívka OK</t>
  </si>
  <si>
    <t>0,60+(4,80*2+2,47+0,10*2+4,05+2,95+1,50+0,21+0,80)</t>
  </si>
  <si>
    <t>(10,97+2,78+0,10+1,53+4,80+0,75+2,00+3,55+1,10*2)</t>
  </si>
  <si>
    <t>17</t>
  </si>
  <si>
    <t>342291112</t>
  </si>
  <si>
    <t>Ukotvení příček montážní polyuretanovou pěnou tl příčky přes 100 mm</t>
  </si>
  <si>
    <t>34</t>
  </si>
  <si>
    <t>2,44+2,45+0,15 +4,04+4,19</t>
  </si>
  <si>
    <t>"1.NP" 2,90</t>
  </si>
  <si>
    <t>(1,73+0,10+1,50+0,15+1,10)</t>
  </si>
  <si>
    <t xml:space="preserve">"2.NP" </t>
  </si>
  <si>
    <t>(4,80+0,15+1,10+4,90)</t>
  </si>
  <si>
    <t>346244382</t>
  </si>
  <si>
    <t>Plentování jednostranné v do 300 mm válcovaných nosníků cihlami</t>
  </si>
  <si>
    <t>36</t>
  </si>
  <si>
    <t>(4,36+4,04+2,90-0,30)*0,26</t>
  </si>
  <si>
    <t>19</t>
  </si>
  <si>
    <t>346272226</t>
  </si>
  <si>
    <t>Přizdívka z pórobetonových tvárnic tl 75 mm</t>
  </si>
  <si>
    <t>38</t>
  </si>
  <si>
    <t>1,50*3,45</t>
  </si>
  <si>
    <t>342272215</t>
  </si>
  <si>
    <t>Příčka z pórobetonových hladkých tvárnic na tenkovrstvou maltu tl 75 mm</t>
  </si>
  <si>
    <t>40</t>
  </si>
  <si>
    <t xml:space="preserve">(0,89+0,54+0,65)*3,45 </t>
  </si>
  <si>
    <t>"2.NP - obezdívka OK a jádro</t>
  </si>
  <si>
    <t xml:space="preserve">0,60*3,31   + 1,20*3,31</t>
  </si>
  <si>
    <t>342272225</t>
  </si>
  <si>
    <t>Příčka z pórobetonových hladkých tvárnic na tenkovrstvou maltu tl 100 mm</t>
  </si>
  <si>
    <t>42</t>
  </si>
  <si>
    <t>(2,90+2,52+1,07+1,16+0,47+4,92+4,04+0,25*2)*3,45</t>
  </si>
  <si>
    <t>(4,85+0,10+4,26)*3,45</t>
  </si>
  <si>
    <t>(2,20+0,47+0,10+2,10+2,78-2,93)*3,45</t>
  </si>
  <si>
    <t>(1,10+0,60)*3,45</t>
  </si>
  <si>
    <t>-0,90*2,10*3-0,70*2,10*3 -1,30*2,10</t>
  </si>
  <si>
    <t>(4,80*2+2,47+0,10*2+4,05+2,95+1,50+0,21+0,80+0,25)*3,31</t>
  </si>
  <si>
    <t>(10,97+2,78+0,10+1,53+4,80+0,75+2,00+3,55+1,10*2)*3,31</t>
  </si>
  <si>
    <t>-0,90*2,10*(3+2) -0,80*2,10*2 -0,70*2,10*3 -2,00*2,10</t>
  </si>
  <si>
    <t>"dopočet výšek po PREFA strop</t>
  </si>
  <si>
    <t>(3,35*2-2,78-0,15+1,10*2+1,00)*(3,645+0,10-3,31)</t>
  </si>
  <si>
    <t>342272235</t>
  </si>
  <si>
    <t>Příčka z pórobetonových hladkých tvárnic na tenkovrstvou maltu tl 125 mm</t>
  </si>
  <si>
    <t>44</t>
  </si>
  <si>
    <t>"1.NP" 2,90*3,45</t>
  </si>
  <si>
    <t>23</t>
  </si>
  <si>
    <t>342272245</t>
  </si>
  <si>
    <t>Příčka z pórobetonových hladkých tvárnic na tenkovrstvou maltu tl 150 mm</t>
  </si>
  <si>
    <t>46</t>
  </si>
  <si>
    <t>(2,44+2,45+0,15)*(3,95+0,12)</t>
  </si>
  <si>
    <t>(4,04+4,19)*(3,00+0,12)</t>
  </si>
  <si>
    <t>-0,90*1,97*2</t>
  </si>
  <si>
    <t>(1,73+0,10+1,50+0,15+1,10)*3,45</t>
  </si>
  <si>
    <t>(4,80+0,15+1,10+4,90)*(3,645+0,10)</t>
  </si>
  <si>
    <t>349231811</t>
  </si>
  <si>
    <t>Přizdívka ostění s ozubem z cihel tl do 150 mm</t>
  </si>
  <si>
    <t>48</t>
  </si>
  <si>
    <t>Vodorovné konstrukce</t>
  </si>
  <si>
    <t>25</t>
  </si>
  <si>
    <t>411171123</t>
  </si>
  <si>
    <t>Montáž ocelových kcí podlah a plošin hmotnosti do 70 kg/m2 pokrytých plechy</t>
  </si>
  <si>
    <t>50</t>
  </si>
  <si>
    <t>"dle výpisu kovových prvků krovu - D.2.2-202 - mimo trapéz. plech</t>
  </si>
  <si>
    <t>(3730,00-607,20)/1000</t>
  </si>
  <si>
    <t>55371R_08</t>
  </si>
  <si>
    <t>Atypická ocelová konstrukce v krovu - dodávka, vč. 2x základní nátěr !</t>
  </si>
  <si>
    <t>kg</t>
  </si>
  <si>
    <t>52</t>
  </si>
  <si>
    <t>"OK (s prořezem)</t>
  </si>
  <si>
    <t>(3730,00-607,20) *1,08</t>
  </si>
  <si>
    <t>27</t>
  </si>
  <si>
    <t>411322424</t>
  </si>
  <si>
    <t>Stropy trámové nebo kazetové ze ŽB tř. C 25/30</t>
  </si>
  <si>
    <t>54</t>
  </si>
  <si>
    <t>"strop 1.NP / 2.NP na OK (skladba P2/1/1)</t>
  </si>
  <si>
    <t>69,00*0,072 +69,00*0,485/3</t>
  </si>
  <si>
    <t>411351011</t>
  </si>
  <si>
    <t>Zřízení bednění stropů deskových tl do 25 cm bez podpěrné kce</t>
  </si>
  <si>
    <t>56</t>
  </si>
  <si>
    <t>"strop 1.NP / 2.NP na OK (skladba P2/1/1) cca</t>
  </si>
  <si>
    <t>2,50</t>
  </si>
  <si>
    <t>29</t>
  </si>
  <si>
    <t>411351012</t>
  </si>
  <si>
    <t>Odstranění bednění stropů deskových tl do 25 cm bez podpěrné kce</t>
  </si>
  <si>
    <t>58</t>
  </si>
  <si>
    <t>411361821</t>
  </si>
  <si>
    <t>Výztuž stropů betonářskou ocelí 10 505</t>
  </si>
  <si>
    <t>60</t>
  </si>
  <si>
    <t>31</t>
  </si>
  <si>
    <t>411362021</t>
  </si>
  <si>
    <t>Výztuž stropů svařovanými sítěmi Kari</t>
  </si>
  <si>
    <t>62</t>
  </si>
  <si>
    <t>"síť 6/100/100mm</t>
  </si>
  <si>
    <t>69,00*1,15*4,335/1000</t>
  </si>
  <si>
    <t>411388621</t>
  </si>
  <si>
    <t>Zabetonování otvorů tl do 150 mm ze suchých směsí pl do 0,25 m2 ve stropech</t>
  </si>
  <si>
    <t>64</t>
  </si>
  <si>
    <t xml:space="preserve">"střecha - pro rozvody klimatizace  cca - viz řez B-B</t>
  </si>
  <si>
    <t xml:space="preserve">"dtto - viz řez C-C  (kanalizace a VZT)"  2</t>
  </si>
  <si>
    <t>33</t>
  </si>
  <si>
    <t>434311115</t>
  </si>
  <si>
    <t>Schodišťové stupně dusané na terén z betonu tř. C 20/25 bez potěru</t>
  </si>
  <si>
    <t>66</t>
  </si>
  <si>
    <t xml:space="preserve">"1.NP - m.č. 0P09"  1,50 </t>
  </si>
  <si>
    <t xml:space="preserve">"dtto m.č. 0P02" </t>
  </si>
  <si>
    <t>(2,90+1,80+1,75-1,75)</t>
  </si>
  <si>
    <t>434351141</t>
  </si>
  <si>
    <t>Zřízení bednění stupňů přímočarých schodišť</t>
  </si>
  <si>
    <t>68</t>
  </si>
  <si>
    <t xml:space="preserve">"1.NP - m.č. 0P09"  1,50 *(0,30+0,13)</t>
  </si>
  <si>
    <t>4,70*(0,30+0,15)</t>
  </si>
  <si>
    <t>35</t>
  </si>
  <si>
    <t>434351142</t>
  </si>
  <si>
    <t>Odstranění bednění stupňů přímočarých schodišť</t>
  </si>
  <si>
    <t>70</t>
  </si>
  <si>
    <t>444171112</t>
  </si>
  <si>
    <t>Montáž krytiny ocelových střech z tvarovaných ocelových plechů šroubovaných budov v do 12 m</t>
  </si>
  <si>
    <t>72</t>
  </si>
  <si>
    <t>"dle výpisu kovových prvků krovu - D.2.2-202 - trapéz. plech</t>
  </si>
  <si>
    <t>69,00</t>
  </si>
  <si>
    <t>37</t>
  </si>
  <si>
    <t>1548512D7</t>
  </si>
  <si>
    <t>plech trapézový 50/250/1240 Pz tl 0,88mm</t>
  </si>
  <si>
    <t>74</t>
  </si>
  <si>
    <t>69*1,3 "Přepočtené koeficientem množství</t>
  </si>
  <si>
    <t>4119_R001</t>
  </si>
  <si>
    <t>Zpracování dodavatelské výrobní dokumentace OK</t>
  </si>
  <si>
    <t>kmpl</t>
  </si>
  <si>
    <t>76</t>
  </si>
  <si>
    <t>Úpravy povrchů, podlahy a osazování výplní</t>
  </si>
  <si>
    <t>39</t>
  </si>
  <si>
    <t>611131105</t>
  </si>
  <si>
    <t>Cementový postřik vnitřních schodišťových konstrukcí nanášený celoplošně ručně</t>
  </si>
  <si>
    <t>78</t>
  </si>
  <si>
    <t>"1.PP - boky cca</t>
  </si>
  <si>
    <t>11,64*0,30</t>
  </si>
  <si>
    <t>611321145</t>
  </si>
  <si>
    <t>Vápenocementová omítka štuková dvouvrstvá vnitřních schodišťových konstrukcí nanášená ručně</t>
  </si>
  <si>
    <t>80</t>
  </si>
  <si>
    <t>41</t>
  </si>
  <si>
    <t>611325101</t>
  </si>
  <si>
    <t>Vápenocementová hrubá omítka rýh ve stropech šířky do 150 mm</t>
  </si>
  <si>
    <t>82</t>
  </si>
  <si>
    <t>"EL cca" 10</t>
  </si>
  <si>
    <t>612131101</t>
  </si>
  <si>
    <t>Cementový postřik vnitřních stěn nanášený celoplošně ručně</t>
  </si>
  <si>
    <t>84</t>
  </si>
  <si>
    <t>"1.PP - mimo stávající omítky v dotčeném prostoru</t>
  </si>
  <si>
    <t>(3,39+0,15+4,19+4,85+4,04-0,80)*(3,95-1,00)</t>
  </si>
  <si>
    <t>-0,80*(2,10-1,00)</t>
  </si>
  <si>
    <t>(1,40+1,19)*2*3,95</t>
  </si>
  <si>
    <t>"1.NP - stávající zdi pod keram. obklady</t>
  </si>
  <si>
    <t>0,60*0,60</t>
  </si>
  <si>
    <t>(1,73+1,10)*2,15</t>
  </si>
  <si>
    <t>"dtto 2.NP" 2,365</t>
  </si>
  <si>
    <t xml:space="preserve">"1.NP - obvodové původní zdivo ze  3 stran" 75,542</t>
  </si>
  <si>
    <t>"1.NP - obvodové zdivo rovnější (porotherm mimo obklady)</t>
  </si>
  <si>
    <t>77,424</t>
  </si>
  <si>
    <t xml:space="preserve">"2.NP - obvodové původní zdivo ze  3 stran"  74,938</t>
  </si>
  <si>
    <t>"2.NP - obvodové zdivo rovnější (porotherm mimo obklady)</t>
  </si>
  <si>
    <t>27,083</t>
  </si>
  <si>
    <t>43</t>
  </si>
  <si>
    <t>612131121</t>
  </si>
  <si>
    <t>Penetrační disperzní nátěr vnitřních stěn nanášený ručně</t>
  </si>
  <si>
    <t>86</t>
  </si>
  <si>
    <t>"1.PP - porobeton.příčky a zazdívka</t>
  </si>
  <si>
    <t>(2,44+2,45+0,15)*3,95*2</t>
  </si>
  <si>
    <t>(4,04+4,19)*3,00*2</t>
  </si>
  <si>
    <t>-0,90*1,97*2 *2</t>
  </si>
  <si>
    <t>1,00*1,05</t>
  </si>
  <si>
    <t>"1.NP dtto (mimo obklady)</t>
  </si>
  <si>
    <t>(4,92+2,80*2)*2,95 -0,90*2,10</t>
  </si>
  <si>
    <t>(2,90+4,04+2,275+4,85)*2,95 -1,30*2,10-2,10*0,60</t>
  </si>
  <si>
    <t>(4,85+4,26)*2,95 +(5,36+4,75+1,10+0,15+0,60+1,50)*2,95 -0,90*2,10*2</t>
  </si>
  <si>
    <t>(2,20+1,70+0,47+1,00+1,90)*2,95 -0,70-2,10</t>
  </si>
  <si>
    <t>(2,90+2,52+1,10+1,75+2,30+0,47+2,10+2,78-2,93)*2,95</t>
  </si>
  <si>
    <t>-0,90*2,10*2-0,70*2,10*2-1,30*2,10</t>
  </si>
  <si>
    <t>(1,50+1,10)*2*(2,60-2,00)</t>
  </si>
  <si>
    <t>(1,73+1,10)*2*(2,60-2,00)</t>
  </si>
  <si>
    <t>"2.NP dtto (mimo obklady)</t>
  </si>
  <si>
    <t>(2,47+4,05+2,95+4,80*5+10,97+4,80+0,10)*2,65 -0,90*2,10*2*3</t>
  </si>
  <si>
    <t>(1,50+1,53*2+1,50)*2,65-0,80*2,10*2</t>
  </si>
  <si>
    <t>(10,97+2,78+0,75*2+2,00*2)*2,65 -0,0*2,10*2-0,70*2,10*2 -2,00*2,10*2</t>
  </si>
  <si>
    <t>(4,80+2,80+4,80*3)*2,65 -0,90*2,10*2-0,80*2,10</t>
  </si>
  <si>
    <t>(4,80+3,55)*2-0,80*2,10</t>
  </si>
  <si>
    <t xml:space="preserve">(1,50+1,10+1,73+1,10+1,32+1,10)*2*(2,65-2,00) </t>
  </si>
  <si>
    <t>"1.NP - na omítnuté parapety u topných těles</t>
  </si>
  <si>
    <t>1,20*1,06*4 + 1,80*1,06*3</t>
  </si>
  <si>
    <t>"2.NP dtto</t>
  </si>
  <si>
    <t>1,80*0,95*5</t>
  </si>
  <si>
    <t>612142001</t>
  </si>
  <si>
    <t>Potažení vnitřních stěn sklovláknitým pletivem vtlačeným do tenkovrstvé hmoty</t>
  </si>
  <si>
    <t>88</t>
  </si>
  <si>
    <t>"1.PP - příčky a zazdívka</t>
  </si>
  <si>
    <t>45</t>
  </si>
  <si>
    <t>612311131</t>
  </si>
  <si>
    <t>Potažení vnitřních stěn vápenným štukem tloušťky do 3 mm</t>
  </si>
  <si>
    <t>90</t>
  </si>
  <si>
    <t>612321121</t>
  </si>
  <si>
    <t xml:space="preserve">Omítka vápenocementová vnitřních ploch  nanášená ručně jednovrstvá, tloušťky do 10 mm hladká svislých konstrukcí stěn</t>
  </si>
  <si>
    <t>92</t>
  </si>
  <si>
    <t>"dtto 2.NP</t>
  </si>
  <si>
    <t>1,10*2,15</t>
  </si>
  <si>
    <t>47</t>
  </si>
  <si>
    <t>612321141</t>
  </si>
  <si>
    <t xml:space="preserve">Omítka vápenocementová vnitřních ploch  nanášená ručně dvouvrstvá, tloušťky jádrové omítky do 10 mm a tloušťky štuku do 3 mm štuková svislých konstrukcí stěn</t>
  </si>
  <si>
    <t>94</t>
  </si>
  <si>
    <t xml:space="preserve">"1.NP - obvodové původní zdivo ze  3 stran</t>
  </si>
  <si>
    <t>2,78*3,50 +(2,10+4,92+2,575+2,90+4,04+4,26+4,85+5,36+2,07)*2,95</t>
  </si>
  <si>
    <t>"otvory"</t>
  </si>
  <si>
    <t>-1,20*1,75*5-1,80*1,75*5 -5,14*2,66</t>
  </si>
  <si>
    <t>"odpočet - omítnuté parapety u topných těles</t>
  </si>
  <si>
    <t>-(1,20*1,06*4 + 1,80*1,06*3)</t>
  </si>
  <si>
    <t>"ostění</t>
  </si>
  <si>
    <t>(1,20+2*1,75)*0,30*5 +(1,80+2*1,75)*0,30*5 +(5,14+2,66*2)*0,38</t>
  </si>
  <si>
    <t>(2,78+2,93)*3,50 +(1,75+0,20*2+1,00)*2,95 -0,90*2,10</t>
  </si>
  <si>
    <t>(1,73+1,10)*(2,60-2,00)</t>
  </si>
  <si>
    <t>"dopočet v m.č.0P09</t>
  </si>
  <si>
    <t>(2,78+(1,50+0,50+2,90+1,85-0,45)*2+0,97+1,70)*2,95</t>
  </si>
  <si>
    <t>-0,34*(1,10+1,60+0,30) -0,90*2,10 -1,40*2,10-2,90*0,70</t>
  </si>
  <si>
    <t>(1,40+2*2,10+2,90+2*0,70)*0,30</t>
  </si>
  <si>
    <t xml:space="preserve">"2.NP - obvodové původní zdivo ze  3 stran" </t>
  </si>
  <si>
    <t>(2,78+2,47+4,05+2,95+4,80*2+1,50+4,80+2,80+4,80)*2,65</t>
  </si>
  <si>
    <t>"otvory" -1,20*1,75*5 -1,80*1,75*5</t>
  </si>
  <si>
    <t>-1,80*0,95*5</t>
  </si>
  <si>
    <t xml:space="preserve">"ostění"  (1,20*5+1,75*2*5+1,80*5+1,75*2*5)*0,30</t>
  </si>
  <si>
    <t>(4,80+0,10+1,50+3,55)*2,65 +1,10*(2,65-2,00)</t>
  </si>
  <si>
    <t>612321191</t>
  </si>
  <si>
    <t>Příplatek k vápenocementové omítce vnitřních stěn za každých dalších 5 mm tloušťky ručně</t>
  </si>
  <si>
    <t>96</t>
  </si>
  <si>
    <t>"1.PP - tl.jádra průměrně 30mm - to je 4x příplatek</t>
  </si>
  <si>
    <t>"(nerovné zdivo)</t>
  </si>
  <si>
    <t>66,25*4</t>
  </si>
  <si>
    <t>"1.NP - stávající zdi pod keram. obklady (jádro 20mm) - to je 2x příplatek</t>
  </si>
  <si>
    <t>6,445*2</t>
  </si>
  <si>
    <t>"dtto 2.NP" 2,365*2</t>
  </si>
  <si>
    <t xml:space="preserve">"1.NP - obvodové původní zdivo ze  3 stran- tl.jádra průměrně 30mm - to je 4x příplatek" </t>
  </si>
  <si>
    <t>75,542*4</t>
  </si>
  <si>
    <t>"(jádro 20mm) - to je 2x příplatek</t>
  </si>
  <si>
    <t>77,424*2</t>
  </si>
  <si>
    <t xml:space="preserve">"2.NP - obvodové původní zdivo ze  3 stran- tl.jádra průměrně 30mm - to je 4x příplatek" </t>
  </si>
  <si>
    <t>74,938*4</t>
  </si>
  <si>
    <t>27,083*2</t>
  </si>
  <si>
    <t>49</t>
  </si>
  <si>
    <t>612325101</t>
  </si>
  <si>
    <t>Vápenocementová hrubá omítka rýh ve stěnách šířky do 150 mm</t>
  </si>
  <si>
    <t>98</t>
  </si>
  <si>
    <t>"EL cca" 25</t>
  </si>
  <si>
    <t xml:space="preserve">"ostatní" 10 </t>
  </si>
  <si>
    <t>612325221</t>
  </si>
  <si>
    <t>Vápenocementová štuková omítka malých ploch do 0,09 m2 na stěnách</t>
  </si>
  <si>
    <t>100</t>
  </si>
  <si>
    <t>51</t>
  </si>
  <si>
    <t>612325222</t>
  </si>
  <si>
    <t>Vápenocementová štuková omítka malých ploch do 0,25 m2 na stěnách</t>
  </si>
  <si>
    <t>102</t>
  </si>
  <si>
    <t>612325421</t>
  </si>
  <si>
    <t>Oprava vnitřní vápenocementové štukové omítky stěn v rozsahu plochy do 10%</t>
  </si>
  <si>
    <t>104</t>
  </si>
  <si>
    <t>"1.PP - stávající omítky v dotčeném prostoru</t>
  </si>
  <si>
    <t>(3,39+0,15+4,19+4,85+4,04-0,80)*1,00</t>
  </si>
  <si>
    <t>(4,85+4,19+3,39+4,04-2,44)*3,95</t>
  </si>
  <si>
    <t>53</t>
  </si>
  <si>
    <t>612341121</t>
  </si>
  <si>
    <t>Sádrová nebo vápenosádrová omítka hladká jednovrstvá vnitřních stěn nanášená ručně</t>
  </si>
  <si>
    <t>106</t>
  </si>
  <si>
    <t>619991001</t>
  </si>
  <si>
    <t>Zakrytí podlah fólií přilepenou lepící páskou</t>
  </si>
  <si>
    <t>108</t>
  </si>
  <si>
    <t>"1.PP" 20,00</t>
  </si>
  <si>
    <t>55</t>
  </si>
  <si>
    <t>619991011</t>
  </si>
  <si>
    <t>Obalení konstrukcí a prvků fólií přilepenou lepící páskou</t>
  </si>
  <si>
    <t>110</t>
  </si>
  <si>
    <t xml:space="preserve">"1.PP"  0,80*2,10</t>
  </si>
  <si>
    <t>"1.NP"</t>
  </si>
  <si>
    <t>1,20*1,75*5 +1,80*1,75*5</t>
  </si>
  <si>
    <t>1,40*2,19+5,14*2,66</t>
  </si>
  <si>
    <t>"2.NP"</t>
  </si>
  <si>
    <t>631312121</t>
  </si>
  <si>
    <t>Doplnění dosavadních mazanin betonem prostým plochy do 4 m2 tloušťky do 80 mm</t>
  </si>
  <si>
    <t>112</t>
  </si>
  <si>
    <t>"1.PP - WC u napojení kanalizace</t>
  </si>
  <si>
    <t>"krycí beton</t>
  </si>
  <si>
    <t>1,50*0,90*0,05</t>
  </si>
  <si>
    <t>57</t>
  </si>
  <si>
    <t>631312131</t>
  </si>
  <si>
    <t>Doplnění dosavadních mazanin betonem prostým plochy do 4 m2 tloušťky přes 80 mm</t>
  </si>
  <si>
    <t>114</t>
  </si>
  <si>
    <t>"podkladní beton</t>
  </si>
  <si>
    <t>1,50*0,90*0,10</t>
  </si>
  <si>
    <t>631319173</t>
  </si>
  <si>
    <t>Příplatek k mazanině tl do 120 mm za stržení povrchu spodní vrstvy před vložením výztuže</t>
  </si>
  <si>
    <t>116</t>
  </si>
  <si>
    <t>0,068+0,135</t>
  </si>
  <si>
    <t>59</t>
  </si>
  <si>
    <t>631312141</t>
  </si>
  <si>
    <t>Doplnění rýh v dosavadních mazaninách betonem prostým</t>
  </si>
  <si>
    <t>118</t>
  </si>
  <si>
    <t>"1.PP - u založení příček</t>
  </si>
  <si>
    <t>(2,44+2,45+0,15+4,04+4,19)*0,05*0,12</t>
  </si>
  <si>
    <t>631362021</t>
  </si>
  <si>
    <t>Výztuž mazanin svařovanými sítěmi Kari</t>
  </si>
  <si>
    <t>120</t>
  </si>
  <si>
    <t xml:space="preserve">"1.PP - WC u napojení kanalizace </t>
  </si>
  <si>
    <t>"podkladní beton - síť 6/100/100mm</t>
  </si>
  <si>
    <t>1,50*0,90*1,15*4,335/1000</t>
  </si>
  <si>
    <t>"krycí beton dtto</t>
  </si>
  <si>
    <t>61</t>
  </si>
  <si>
    <t>632441220</t>
  </si>
  <si>
    <t>Potěr anhydritový samonivelační litý C25 do 50 mm</t>
  </si>
  <si>
    <t>122</t>
  </si>
  <si>
    <t>"1.PP - m.č. 1S02 až 1S04 (skladba P0/1)</t>
  </si>
  <si>
    <t>3,39*4,04-1,40*1,19+(4,19+0,15)*1,44</t>
  </si>
  <si>
    <t>10,30+19,60</t>
  </si>
  <si>
    <t xml:space="preserve">"1.NP - skladba P1/1 až P1/3" </t>
  </si>
  <si>
    <t>28,80+32,80+2,80+13,80+20,70+21,90+1,70+1,90</t>
  </si>
  <si>
    <t>1,35*1,45</t>
  </si>
  <si>
    <t xml:space="preserve">"2.NP - skladba P2/1 až P2/3/1" </t>
  </si>
  <si>
    <t>(2,78+0,15)*1,70</t>
  </si>
  <si>
    <t>17,70+2,30+11,70+19,50+14,20+17,00+12,20+22,50+1,70+1,90+1,50</t>
  </si>
  <si>
    <t>63245012R</t>
  </si>
  <si>
    <t>Vyrovnávací cementový potěr tl do 40 mm ze suchých směsí provedený v pásu, vč. potřebného bednění</t>
  </si>
  <si>
    <t>124</t>
  </si>
  <si>
    <t>"pod vnitřní parapety</t>
  </si>
  <si>
    <t>(1,20*10+1,80*10+2,90)*0,23</t>
  </si>
  <si>
    <t>63</t>
  </si>
  <si>
    <t>632450134</t>
  </si>
  <si>
    <t>Vyrovnávací cementový potěr tl do 50 mm ze suchých směsí provedený v ploše</t>
  </si>
  <si>
    <t>126</t>
  </si>
  <si>
    <t xml:space="preserve">"1.NP - skladba S/2 - mezipodesta" </t>
  </si>
  <si>
    <t>2,20</t>
  </si>
  <si>
    <t>63245164R</t>
  </si>
  <si>
    <t>Potěr pískocementový tl 50 mm stupňů a schodnic tř. C 30 běžný, vč. potřebného bednění</t>
  </si>
  <si>
    <t>128</t>
  </si>
  <si>
    <t xml:space="preserve">"1.NP - skladba S/2" </t>
  </si>
  <si>
    <t>1,10*0,30*(8+12)</t>
  </si>
  <si>
    <t>65</t>
  </si>
  <si>
    <t>632481213</t>
  </si>
  <si>
    <t>Separační vrstva z PE fólie</t>
  </si>
  <si>
    <t>130</t>
  </si>
  <si>
    <t>1,50*0,90</t>
  </si>
  <si>
    <t>634112114</t>
  </si>
  <si>
    <t>Obvodová dilatace podlahovým páskem z pěnového PE mezi stěnou a mazaninou nebo potěrem v 120 mm</t>
  </si>
  <si>
    <t>132</t>
  </si>
  <si>
    <t>(3,39+4,19+0,15+4,04)*2</t>
  </si>
  <si>
    <t>(1,40+1,19)*2 + 1,10*2</t>
  </si>
  <si>
    <t>(4,19+2,45)*2 +(4,85+4,04)*2</t>
  </si>
  <si>
    <t>(4,04+2,90+2,275+2,575+0,38)*2</t>
  </si>
  <si>
    <t>(4,85+4,26)*2 +(4,92+2,80)*2 +2,20+1,70+0,47+1,00+1,90</t>
  </si>
  <si>
    <t>1,10+2,52+2,90+2,10+2,78+4,70+2,93+1,75</t>
  </si>
  <si>
    <t>2,20+0,47+2,10+2,78-2,93</t>
  </si>
  <si>
    <t>(5,36+4,75)*2 +(1,50+1,10)*2 +(1,73+1,10)*2</t>
  </si>
  <si>
    <t>(1,35+1,45)*2</t>
  </si>
  <si>
    <t>(2,78+0,15+1,70)*2</t>
  </si>
  <si>
    <t>(10,97-0,15+0,75)*2+1,50+0,21*2 +(1,50+1,53)*2</t>
  </si>
  <si>
    <t>(2,47+4,05+2,95+4,80*3)*2</t>
  </si>
  <si>
    <t>(4,80+2,80+4,80*2)*2 +(4,80+3,55)*2</t>
  </si>
  <si>
    <t>(1,50+1,10)*2 +(1,73+1,10)*2 +(1,32+1,10)*2</t>
  </si>
  <si>
    <t>67</t>
  </si>
  <si>
    <t>6399R01</t>
  </si>
  <si>
    <t>Doplnění pruhu podlahy u schodiště šíře do 200mm</t>
  </si>
  <si>
    <t>134</t>
  </si>
  <si>
    <t>"kompletní provedení dle PD, vč.příslušných souvísejících prací !</t>
  </si>
  <si>
    <t>"2.NP - u horní podesty schodiště"</t>
  </si>
  <si>
    <t>1,49+0,15</t>
  </si>
  <si>
    <t>642942611</t>
  </si>
  <si>
    <t>Osazování zárubní nebo rámů dveřních kovových do 2,5 m2 na montážní pěnu</t>
  </si>
  <si>
    <t>136</t>
  </si>
  <si>
    <t>"odk.T/1 až T/3"</t>
  </si>
  <si>
    <t>3+3+2+2+3+5</t>
  </si>
  <si>
    <t>69</t>
  </si>
  <si>
    <t>5533134D1</t>
  </si>
  <si>
    <t>zárubeň ocelová pro běžné zdění a pórobeton 100 levá/pravá 700/2100mm</t>
  </si>
  <si>
    <t>138</t>
  </si>
  <si>
    <t>5533135D2</t>
  </si>
  <si>
    <t>zárubeň ocelová pro běžné zdění a pórobeton 100 levá/pravá 800/2100mm</t>
  </si>
  <si>
    <t>140</t>
  </si>
  <si>
    <t>71</t>
  </si>
  <si>
    <t>5533135D3</t>
  </si>
  <si>
    <t>zárubeň ocelová pro běžné zdění a pórobeton 100 levá/pravá 900/2100mm</t>
  </si>
  <si>
    <t>142</t>
  </si>
  <si>
    <t>642942721</t>
  </si>
  <si>
    <t>Osazování zárubní nebo rámů dveřních kovových do 4 m2 na montážní pěnu</t>
  </si>
  <si>
    <t>144</t>
  </si>
  <si>
    <t>"odk. 4/T" 1</t>
  </si>
  <si>
    <t>73</t>
  </si>
  <si>
    <t>5533135D4</t>
  </si>
  <si>
    <t>zárubeň ocelová pro běžné zdění a pórobeton 100 dvoukřídlá 1250/2100mm</t>
  </si>
  <si>
    <t>146</t>
  </si>
  <si>
    <t>Ostatní konstrukce a práce, bourání</t>
  </si>
  <si>
    <t>943121111</t>
  </si>
  <si>
    <t>Montáž lešení prostorového trubkového těžkého bez podlah zatížení tř. 4 do 300 kg/m2 v do 20 m</t>
  </si>
  <si>
    <t>148</t>
  </si>
  <si>
    <t>"pro montáž OK - s přesahem</t>
  </si>
  <si>
    <t>(69,00+(2,38+2,34+2,20+2,65+0,165+0,60+2,125)*0,60) *(3,28+0,13-1,80)</t>
  </si>
  <si>
    <t>75</t>
  </si>
  <si>
    <t>943121211</t>
  </si>
  <si>
    <t>Příplatek k lešení prostorovému trubkovému těžkému bez podlah tř.4 v 20 m za první a ZKD den použití</t>
  </si>
  <si>
    <t>150</t>
  </si>
  <si>
    <t>"předpoklad 40 dní</t>
  </si>
  <si>
    <t>123,126*40</t>
  </si>
  <si>
    <t>943121811</t>
  </si>
  <si>
    <t>Demontáž lešení prostorového trubkového těžkého bez podlah zatížení tř. 4 do 300 kg/m2 v do 20 m</t>
  </si>
  <si>
    <t>152</t>
  </si>
  <si>
    <t>77</t>
  </si>
  <si>
    <t>949101111</t>
  </si>
  <si>
    <t>Lešení pomocné pro objekty pozemních staveb s lešeňovou podlahou v do 1,9 m zatížení do 150 kg/m2</t>
  </si>
  <si>
    <t>154</t>
  </si>
  <si>
    <t>"pro montáž OK na úrovni +3,28 cca" 10,00</t>
  </si>
  <si>
    <t>"1.PP u omítek</t>
  </si>
  <si>
    <t>53,40</t>
  </si>
  <si>
    <t>"dtto v 1.NP" 128,90</t>
  </si>
  <si>
    <t>"1.NP pro SDK pohledy" 128,90 -2,78*4,70</t>
  </si>
  <si>
    <t>"2.NP u omítek</t>
  </si>
  <si>
    <t>17,70+2,30+11,70+19,50+14,20+17,00+12,50+22,50+1,70+1,90+1,50</t>
  </si>
  <si>
    <t>"2.NP pro SDK pohledy"</t>
  </si>
  <si>
    <t>4,981+122,50</t>
  </si>
  <si>
    <t>949101112</t>
  </si>
  <si>
    <t>Lešení pomocné pro objekty pozemních staveb s lešeňovou podlahou v do 3,5 m zatížení do 150 kg/m2</t>
  </si>
  <si>
    <t>156</t>
  </si>
  <si>
    <t>"2.NP - u omítek na schodišti</t>
  </si>
  <si>
    <t>4,80*2,78</t>
  </si>
  <si>
    <t>"dtto -u SDK podhledu</t>
  </si>
  <si>
    <t>13,344</t>
  </si>
  <si>
    <t>79</t>
  </si>
  <si>
    <t>949211111</t>
  </si>
  <si>
    <t>Montáž lešeňové podlahy s příčníky pro trubková lešení v do 10 m</t>
  </si>
  <si>
    <t>158</t>
  </si>
  <si>
    <t xml:space="preserve">(69,00+(2,38+2,34+2,20+2,65+0,165+0,60+2,125)*0,60) </t>
  </si>
  <si>
    <t>949211211</t>
  </si>
  <si>
    <t>Příplatek k lešeňové podlaze s příčníky pro trubková lešení za první a ZKD den použití</t>
  </si>
  <si>
    <t>160</t>
  </si>
  <si>
    <t>76,476*40</t>
  </si>
  <si>
    <t>81</t>
  </si>
  <si>
    <t>949211811</t>
  </si>
  <si>
    <t>Demontáž lešeňové podlahy s příčníky pro trubková lešení v do 10 m</t>
  </si>
  <si>
    <t>162</t>
  </si>
  <si>
    <t>952901111</t>
  </si>
  <si>
    <t>Vyčištění budov bytové a občanské výstavby při výšce podlaží do 4 m</t>
  </si>
  <si>
    <t>164</t>
  </si>
  <si>
    <t>"1.PP - dotčená část" 53,40</t>
  </si>
  <si>
    <t>"1.NP</t>
  </si>
  <si>
    <t>13,43*12,20</t>
  </si>
  <si>
    <t xml:space="preserve">"2.NP"  163,846</t>
  </si>
  <si>
    <t>83</t>
  </si>
  <si>
    <t>952902121</t>
  </si>
  <si>
    <t>Čištění budov zametení drsných podlah</t>
  </si>
  <si>
    <t>166</t>
  </si>
  <si>
    <t>"1.PP - m.č. 1S02 až 1S04</t>
  </si>
  <si>
    <t>13,70+10,30+19,60</t>
  </si>
  <si>
    <t>952902221</t>
  </si>
  <si>
    <t>Čištění budov zametení schodišť</t>
  </si>
  <si>
    <t>168</t>
  </si>
  <si>
    <t>"1.PP - m.č. 1S01" 9,80</t>
  </si>
  <si>
    <t>85</t>
  </si>
  <si>
    <t>952Rp002</t>
  </si>
  <si>
    <t>D+M RHP práškový 6kg s hasicí schopností P6-21A</t>
  </si>
  <si>
    <t>170</t>
  </si>
  <si>
    <t>"dle PBŘ" 3</t>
  </si>
  <si>
    <t>9539424R2</t>
  </si>
  <si>
    <t>Podlití zhlaví ocel.nosníků v kapsách cihelného zdiva s bedněním</t>
  </si>
  <si>
    <t>172</t>
  </si>
  <si>
    <t>"zhlaví a překlad OK" 4+1+2</t>
  </si>
  <si>
    <t>87</t>
  </si>
  <si>
    <t>953961115</t>
  </si>
  <si>
    <t>Kotvy chemickým tmelem M 20 hl 170 mm do betonu, ŽB nebo kamene s vyvrtáním otvoru</t>
  </si>
  <si>
    <t>174</t>
  </si>
  <si>
    <t>"dle v.č. - D.2.2-2032 - OK</t>
  </si>
  <si>
    <t>"detail A1" 4</t>
  </si>
  <si>
    <t>953961116</t>
  </si>
  <si>
    <t>Kotvy chemickým tmelem M 24 hl 210 mm do betonu, ŽB nebo kamene s vyvrtáním otvoru</t>
  </si>
  <si>
    <t>176</t>
  </si>
  <si>
    <t>"detail E1" 4</t>
  </si>
  <si>
    <t>89</t>
  </si>
  <si>
    <t>953965141</t>
  </si>
  <si>
    <t>Kotevní šroub pro chemické kotvy M 20 dl 240 mm</t>
  </si>
  <si>
    <t>178</t>
  </si>
  <si>
    <t>953965151</t>
  </si>
  <si>
    <t>Kotevní šroub pro chemické kotvy M 24 dl 290 mm</t>
  </si>
  <si>
    <t>180</t>
  </si>
  <si>
    <t>91</t>
  </si>
  <si>
    <t>963051213</t>
  </si>
  <si>
    <t>Bourání ŽB stropů žebrových s viditelnými trámy</t>
  </si>
  <si>
    <t>182</t>
  </si>
  <si>
    <t>"část stropu na +3,40 - dle TZ</t>
  </si>
  <si>
    <t>(2,38+2,34+2,20+2,65+0,165)*0,55 *0,12</t>
  </si>
  <si>
    <t>965042131</t>
  </si>
  <si>
    <t>Bourání podkladů pod dlažby nebo mazanin betonových nebo z litého asfaltu tl do 100 mm pl do 4 m2</t>
  </si>
  <si>
    <t>184</t>
  </si>
  <si>
    <t>1,50*0,90 *0,10</t>
  </si>
  <si>
    <t>93</t>
  </si>
  <si>
    <t>965045112</t>
  </si>
  <si>
    <t>Bourání potěrů cementových nebo pískocementových tl do 50 mm pl do 4 m2</t>
  </si>
  <si>
    <t>186</t>
  </si>
  <si>
    <t xml:space="preserve">1,50*0,90 </t>
  </si>
  <si>
    <t>965049111</t>
  </si>
  <si>
    <t>Příplatek k bourání betonových mazanin za bourání mazanin se svařovanou sítí tl do 100 mm</t>
  </si>
  <si>
    <t>188</t>
  </si>
  <si>
    <t>1,50*0,90 *(0,05+0,10)</t>
  </si>
  <si>
    <t>95</t>
  </si>
  <si>
    <t>965081213</t>
  </si>
  <si>
    <t>Bourání podlah z dlaždic keramických nebo xylolitových tl do 10 mm plochy přes 1 m2</t>
  </si>
  <si>
    <t>190</t>
  </si>
  <si>
    <t>966079851</t>
  </si>
  <si>
    <t>Přerušení různých ocelových profilů průřezu do 100 mm2</t>
  </si>
  <si>
    <t>192</t>
  </si>
  <si>
    <t>"část stropu na +3,40 - cca" 50</t>
  </si>
  <si>
    <t>97</t>
  </si>
  <si>
    <t>967031132</t>
  </si>
  <si>
    <t>Přisekání rovných ostění v cihelném zdivu na MV nebo MVC</t>
  </si>
  <si>
    <t>194</t>
  </si>
  <si>
    <t>971033561</t>
  </si>
  <si>
    <t>Vybourání otvorů ve zdivu cihelném pl do 1 m2 na MVC nebo MV tl do 600 mm</t>
  </si>
  <si>
    <t>196</t>
  </si>
  <si>
    <t>"1.NP - pro hydrant"</t>
  </si>
  <si>
    <t>0,75*0,75*0,35</t>
  </si>
  <si>
    <t>99</t>
  </si>
  <si>
    <t>972054491</t>
  </si>
  <si>
    <t>Vybourání otvorů v ŽB stropech nebo klenbách pl do 1 m2 tl přes 80 mm</t>
  </si>
  <si>
    <t>198</t>
  </si>
  <si>
    <t>0,60*0,60*0,20*3</t>
  </si>
  <si>
    <t>973031335</t>
  </si>
  <si>
    <t>Vysekání kapes ve zdivu cihelném na MV nebo MVC pl do 0,16 m2 hl do 300 mm</t>
  </si>
  <si>
    <t>200</t>
  </si>
  <si>
    <t>"pro osazení OK na úrovni +3,40" 4</t>
  </si>
  <si>
    <t>101</t>
  </si>
  <si>
    <t>973031812</t>
  </si>
  <si>
    <t>Vysekání kapes ve zdivu cihelném na MV nebo MVC pro zavázání příček tl do 100 mm</t>
  </si>
  <si>
    <t>202</t>
  </si>
  <si>
    <t>"1.NP" 3,45*5</t>
  </si>
  <si>
    <t>"2.NP" 3,31*7</t>
  </si>
  <si>
    <t>973031813</t>
  </si>
  <si>
    <t>Vysekání kapes ve zdivu cihelném na MV nebo MVC pro zavázání příček tl do 150 mm</t>
  </si>
  <si>
    <t>204</t>
  </si>
  <si>
    <t>3,95*5</t>
  </si>
  <si>
    <t>"1.NP" 3,45*2</t>
  </si>
  <si>
    <t xml:space="preserve">"2.NP"  3,31*2</t>
  </si>
  <si>
    <t>103</t>
  </si>
  <si>
    <t>974031165</t>
  </si>
  <si>
    <t>Vysekání rýh ve zdivu cihelném hl do 150 mm š do 200 mm</t>
  </si>
  <si>
    <t>206</t>
  </si>
  <si>
    <t>"u OK - překlad 2x U200" 1,90</t>
  </si>
  <si>
    <t>974031169</t>
  </si>
  <si>
    <t>Příplatek k vysekání rýh ve zdivu cihelném hl do 150 mm ZKD 100 mm š rýhy</t>
  </si>
  <si>
    <t>208</t>
  </si>
  <si>
    <t>105</t>
  </si>
  <si>
    <t>974031664</t>
  </si>
  <si>
    <t>Vysekání rýh ve zdivu cihelném pro vtahování nosníků hl do 150 mm v do 150 mm</t>
  </si>
  <si>
    <t>210</t>
  </si>
  <si>
    <t>1,10*2</t>
  </si>
  <si>
    <t>974042565</t>
  </si>
  <si>
    <t>Vysekání rýh v dlažbě betonové nebo jiné monolitické hl do 150 mm š do 200 mm</t>
  </si>
  <si>
    <t>212</t>
  </si>
  <si>
    <t>2,44+2,45+0,15+4,04+4,19</t>
  </si>
  <si>
    <t>107</t>
  </si>
  <si>
    <t>976061111</t>
  </si>
  <si>
    <t>Vybourání dřevěných madel a zábradlí</t>
  </si>
  <si>
    <t>214</t>
  </si>
  <si>
    <t>"1.PP cca" 8,00</t>
  </si>
  <si>
    <t>977151227</t>
  </si>
  <si>
    <t>Jádrové vrty dovrchní diamantovými korunkami do D 250 mm do stavebních materiálů</t>
  </si>
  <si>
    <t>216</t>
  </si>
  <si>
    <t>0,32*3</t>
  </si>
  <si>
    <t xml:space="preserve">"dtto - viz řez C-C  (kanalizace a VZT)"  0,32*2</t>
  </si>
  <si>
    <t>109</t>
  </si>
  <si>
    <t>977312112</t>
  </si>
  <si>
    <t>Řezání stávajících betonových mazanin vyztužených hl do 100 mm</t>
  </si>
  <si>
    <t>218</t>
  </si>
  <si>
    <t>(2,44+2,45+0,15+4,04+4,19)*2</t>
  </si>
  <si>
    <t>977312113</t>
  </si>
  <si>
    <t>Řezání stávajících betonových mazanin vyztužených hl do 150 mm</t>
  </si>
  <si>
    <t>220</t>
  </si>
  <si>
    <t>"část stropu na +3,40</t>
  </si>
  <si>
    <t xml:space="preserve">(2,38+2,34+2,20+2,65+0,165)+2*0,55 </t>
  </si>
  <si>
    <t>111</t>
  </si>
  <si>
    <t>978013121</t>
  </si>
  <si>
    <t>Otlučení (osekání) vnitřní vápenné nebo vápenocementové omítky stěn v rozsahu do 10 %</t>
  </si>
  <si>
    <t>222</t>
  </si>
  <si>
    <t>978059541</t>
  </si>
  <si>
    <t>Odsekání a odebrání obkladů stěn z vnitřních obkládaček plochy přes 1 m2</t>
  </si>
  <si>
    <t>224</t>
  </si>
  <si>
    <t>((1,50+0,90)*2-0,60)*2,00</t>
  </si>
  <si>
    <t>113</t>
  </si>
  <si>
    <t>978071261</t>
  </si>
  <si>
    <t>Otlučení omítky a odstranění izolace z lepenky vodorovné pl přes 1 m2</t>
  </si>
  <si>
    <t>226</t>
  </si>
  <si>
    <t>997</t>
  </si>
  <si>
    <t>Přesun sutě</t>
  </si>
  <si>
    <t>997013152</t>
  </si>
  <si>
    <t>Vnitrostaveništní doprava suti a vybouraných hmot pro budovy v do 9 m s omezením mechanizace</t>
  </si>
  <si>
    <t>228</t>
  </si>
  <si>
    <t>115</t>
  </si>
  <si>
    <t>997013501</t>
  </si>
  <si>
    <t>Odvoz suti a vybouraných hmot na skládku nebo meziskládku do 1 km se složením</t>
  </si>
  <si>
    <t>230</t>
  </si>
  <si>
    <t>997013509</t>
  </si>
  <si>
    <t>Příplatek k odvozu suti a vybouraných hmot na skládku ZKD 1 km přes 1 km</t>
  </si>
  <si>
    <t>232</t>
  </si>
  <si>
    <t>8,487*29 "Přepočtené koeficientem množství</t>
  </si>
  <si>
    <t>117</t>
  </si>
  <si>
    <t>997013631</t>
  </si>
  <si>
    <t>Poplatek za uložení na skládce (skládkovné) stavebního odpadu směsného kód odpadu 17 09 04</t>
  </si>
  <si>
    <t>234</t>
  </si>
  <si>
    <t>8,487-0,110-0,952-0,301</t>
  </si>
  <si>
    <t>997013645</t>
  </si>
  <si>
    <t>Poplatek za uložení na skládce (skládkovné) odpadu asfaltového bez dehtu kód odpadu 17 03 02</t>
  </si>
  <si>
    <t>236</t>
  </si>
  <si>
    <t>0,011+0,099</t>
  </si>
  <si>
    <t>119</t>
  </si>
  <si>
    <t>997013811</t>
  </si>
  <si>
    <t>Poplatek za uložení na skládce (skládkovné) stavebního odpadu dřevěného kód odpadu 17 02 01</t>
  </si>
  <si>
    <t>238</t>
  </si>
  <si>
    <t>997013813</t>
  </si>
  <si>
    <t>Poplatek za uložení na skládce (skládkovné) stavebního odpadu z plastických hmot kód odpadu 17 02 03</t>
  </si>
  <si>
    <t>240</t>
  </si>
  <si>
    <t>998</t>
  </si>
  <si>
    <t>Přesun hmot</t>
  </si>
  <si>
    <t>121</t>
  </si>
  <si>
    <t>998017002</t>
  </si>
  <si>
    <t>Přesun hmot s omezením mechanizace pro budovy v do 12 m</t>
  </si>
  <si>
    <t>242</t>
  </si>
  <si>
    <t>PSV</t>
  </si>
  <si>
    <t>Práce a dodávky PSV</t>
  </si>
  <si>
    <t>711</t>
  </si>
  <si>
    <t>Izolace proti vodě, vlhkosti a plynům</t>
  </si>
  <si>
    <t>711111001</t>
  </si>
  <si>
    <t>Provedení izolace proti zemní vlhkosti vodorovné za studena nátěrem penetračním</t>
  </si>
  <si>
    <t>244</t>
  </si>
  <si>
    <t>123</t>
  </si>
  <si>
    <t>11163150</t>
  </si>
  <si>
    <t>lak penetrační asfaltový</t>
  </si>
  <si>
    <t>246</t>
  </si>
  <si>
    <t>3,33333333333333*0,0003 "Přepočtené koeficientem množství</t>
  </si>
  <si>
    <t>711131811</t>
  </si>
  <si>
    <t>Odstranění izolace proti zemní vlhkosti vodorovné</t>
  </si>
  <si>
    <t>248</t>
  </si>
  <si>
    <t>1,50*0,90 *2</t>
  </si>
  <si>
    <t>125</t>
  </si>
  <si>
    <t>711141559</t>
  </si>
  <si>
    <t>Provedení izolace proti zemní vlhkosti pásy přitavením vodorovné NAIP</t>
  </si>
  <si>
    <t>250</t>
  </si>
  <si>
    <t>"1.PP - WC u napojení kanalizace - 2x</t>
  </si>
  <si>
    <t>1,50*0,90*2</t>
  </si>
  <si>
    <t>62832134</t>
  </si>
  <si>
    <t>pás asfaltový natavitelný oxidovaný tl 4,0mm typu V60 S40 s vložkou ze skleněné rohože, s jemnozrnným minerálním posypem</t>
  </si>
  <si>
    <t>252</t>
  </si>
  <si>
    <t>2,7*1,15 "Přepočtené koeficientem množství</t>
  </si>
  <si>
    <t>127</t>
  </si>
  <si>
    <t>711199095</t>
  </si>
  <si>
    <t>Příplatek k izolacím proti zemní vlhkosti za plochu do 10 m2 natěradly za studena nebo za horka</t>
  </si>
  <si>
    <t>254</t>
  </si>
  <si>
    <t>711199097</t>
  </si>
  <si>
    <t>Příplatek k izolacím proti zemní vlhkosti za plochu do 10 m2 pásy přitavením NAIP nebo termoplasty</t>
  </si>
  <si>
    <t>256</t>
  </si>
  <si>
    <t>129</t>
  </si>
  <si>
    <t>711493111</t>
  </si>
  <si>
    <t>Izolace proti podpovrchové a tlakové vodě vodorovná těsnicí hmotou dvousložkovou na bázi cementu</t>
  </si>
  <si>
    <t>258</t>
  </si>
  <si>
    <t>"1.NP - skladba P1/2"</t>
  </si>
  <si>
    <t>1,70+1,90</t>
  </si>
  <si>
    <t>"1.NP - skladba P2/2"</t>
  </si>
  <si>
    <t>1,70+1,90+1,50</t>
  </si>
  <si>
    <t>711493121</t>
  </si>
  <si>
    <t>Izolace proti podpovrchové a tlakové vodě svislá těsnicí hmotou dvousložkovou na bázi cementu</t>
  </si>
  <si>
    <t>260</t>
  </si>
  <si>
    <t>((1,50+0,90)*2-0,60)*0,30</t>
  </si>
  <si>
    <t>"1.NP - skladba P1/2 - vytažení 300mm</t>
  </si>
  <si>
    <t>((1,50+1,10)*2-0,70*2)*0,30</t>
  </si>
  <si>
    <t>((1,73+1,10)*2-0,70)*0,30</t>
  </si>
  <si>
    <t>"1.NP - skladba P2/2 dtto"</t>
  </si>
  <si>
    <t>((1,32+1,10)*2-0,70)*0,30</t>
  </si>
  <si>
    <t>131</t>
  </si>
  <si>
    <t>711199101</t>
  </si>
  <si>
    <t>Provedení těsnícího pásu do spoje dilatační nebo styčné spáry podlaha - stěna</t>
  </si>
  <si>
    <t>262</t>
  </si>
  <si>
    <t>(1,50+0,90)*2-0,60 + 0,30*4</t>
  </si>
  <si>
    <t>((1,50+1,10)*2-0,70*2)+4*0,30</t>
  </si>
  <si>
    <t>((1,73+1,10)*2-0,70)+4*0,30</t>
  </si>
  <si>
    <t>((1,32+1,10)*2-0,70)+4*0,30</t>
  </si>
  <si>
    <t>28355023</t>
  </si>
  <si>
    <t>páska pružná těsnící hydroizolační š do 150mm</t>
  </si>
  <si>
    <t>264</t>
  </si>
  <si>
    <t>33,06*1,10</t>
  </si>
  <si>
    <t>133</t>
  </si>
  <si>
    <t>711745567</t>
  </si>
  <si>
    <t>Izolace proti vodě provedení spojů přitavením pásu NAIP 500 mm</t>
  </si>
  <si>
    <t>266</t>
  </si>
  <si>
    <t>(1,50+0,90)*2</t>
  </si>
  <si>
    <t>268</t>
  </si>
  <si>
    <t>4,8*0,6 "Přepočtené koeficientem množství</t>
  </si>
  <si>
    <t>135</t>
  </si>
  <si>
    <t>998711102</t>
  </si>
  <si>
    <t>Přesun hmot tonážní pro izolace proti vodě, vlhkosti a plynům v objektech výšky do 12 m</t>
  </si>
  <si>
    <t>270</t>
  </si>
  <si>
    <t>712</t>
  </si>
  <si>
    <t>Povlakové krytiny</t>
  </si>
  <si>
    <t>71299R01</t>
  </si>
  <si>
    <t>Vytvoření prostupu přes skladbu střešn pláště, vč. tepelné izolace a krytiny, mimo ŽB panely</t>
  </si>
  <si>
    <t>272</t>
  </si>
  <si>
    <t>"kompletní provedení dle specifikace PD + TZ, vč.souvísejících prací !</t>
  </si>
  <si>
    <t>137</t>
  </si>
  <si>
    <t>71299R02</t>
  </si>
  <si>
    <t>Zapravení prostupu přes střešní plášť po provedených pracech, vč. tepelné izolace a krytiny</t>
  </si>
  <si>
    <t>274</t>
  </si>
  <si>
    <t>998712102</t>
  </si>
  <si>
    <t>Přesun hmot tonážní tonážní pro krytiny povlakové v objektech v do 12 m</t>
  </si>
  <si>
    <t>276</t>
  </si>
  <si>
    <t>713</t>
  </si>
  <si>
    <t>Izolace tepelné</t>
  </si>
  <si>
    <t>139</t>
  </si>
  <si>
    <t>713120821</t>
  </si>
  <si>
    <t>Odstranění tepelné izolace podlah volně kladené z polystyrenu suchého tl do 100 mm</t>
  </si>
  <si>
    <t>278</t>
  </si>
  <si>
    <t>713121111</t>
  </si>
  <si>
    <t>Montáž izolace tepelné podlah volně kladenými rohožemi, pásy, dílci, deskami 1 vrstva</t>
  </si>
  <si>
    <t>280</t>
  </si>
  <si>
    <t>141</t>
  </si>
  <si>
    <t>28375910</t>
  </si>
  <si>
    <t>deska EPS 150 do plochých střech a podlah λ=0,035 tl 60mm</t>
  </si>
  <si>
    <t>282</t>
  </si>
  <si>
    <t>301,718*1,02</t>
  </si>
  <si>
    <t>28375909</t>
  </si>
  <si>
    <t>deska EPS 150 do plochých střech a podlah λ=0,035 tl 50mm</t>
  </si>
  <si>
    <t>284</t>
  </si>
  <si>
    <t>1,50*0,90 *1,02</t>
  </si>
  <si>
    <t>143</t>
  </si>
  <si>
    <t>998713102</t>
  </si>
  <si>
    <t>Přesun hmot tonážní pro izolace tepelné v objektech v do 12 m</t>
  </si>
  <si>
    <t>286</t>
  </si>
  <si>
    <t>725</t>
  </si>
  <si>
    <t>Zdravotechnika - zařizovací předměty</t>
  </si>
  <si>
    <t>725114911</t>
  </si>
  <si>
    <t>Odmontování klozetové mísy a sedátka</t>
  </si>
  <si>
    <t>288</t>
  </si>
  <si>
    <t>"1.PP - WC u napojení kanalizace" 1</t>
  </si>
  <si>
    <t>145</t>
  </si>
  <si>
    <t>725114912</t>
  </si>
  <si>
    <t>Zpětná montáž klozetové mísy a sedátka</t>
  </si>
  <si>
    <t>290</t>
  </si>
  <si>
    <t>732199100</t>
  </si>
  <si>
    <t>Montáž orientačních štítků</t>
  </si>
  <si>
    <t>soubor</t>
  </si>
  <si>
    <t>292</t>
  </si>
  <si>
    <t>"dle potřeby" 8</t>
  </si>
  <si>
    <t>147</t>
  </si>
  <si>
    <t>79879D01</t>
  </si>
  <si>
    <t>Fluorescenční štítek s piktogramem nepodsvětlený - směr úniku a označení úniku "EXIT"</t>
  </si>
  <si>
    <t>ks</t>
  </si>
  <si>
    <t>294</t>
  </si>
  <si>
    <t>762</t>
  </si>
  <si>
    <t>Konstrukce tesařské</t>
  </si>
  <si>
    <t>762231811</t>
  </si>
  <si>
    <t>Demontáž obložení schodišťových stupňů a podstupnic</t>
  </si>
  <si>
    <t>296</t>
  </si>
  <si>
    <t xml:space="preserve">"1.NP"  - stupně"</t>
  </si>
  <si>
    <t xml:space="preserve">1,29*(8+12)   </t>
  </si>
  <si>
    <t>"směrem do 1.PP" 1,10+1,20*2</t>
  </si>
  <si>
    <t>149</t>
  </si>
  <si>
    <t>762431828</t>
  </si>
  <si>
    <t>Demontáž obložení stěn z desek dřevoštěpkových tl přes 15 mm na pero a drážku přibíjených</t>
  </si>
  <si>
    <t>298</t>
  </si>
  <si>
    <t>"1.PP cca" 15,00</t>
  </si>
  <si>
    <t>762511867</t>
  </si>
  <si>
    <t>Demontáž kce podkladové z desek dřevoštěpkových tl přes 15 mm na pero a drážku šroubovaných</t>
  </si>
  <si>
    <t>300</t>
  </si>
  <si>
    <t>"1.PP cca" 5,00</t>
  </si>
  <si>
    <t xml:space="preserve">"1.NP"  5,00</t>
  </si>
  <si>
    <t>151</t>
  </si>
  <si>
    <t>762512811</t>
  </si>
  <si>
    <t>Demontáž kce podkladového roštu</t>
  </si>
  <si>
    <t>302</t>
  </si>
  <si>
    <t>763</t>
  </si>
  <si>
    <t>Konstrukce suché výstavby</t>
  </si>
  <si>
    <t>763121212</t>
  </si>
  <si>
    <t>SDK stěna předsazená deska 1xA tl 12,5 mm lepené na bochánky bez nosné kce</t>
  </si>
  <si>
    <t>304</t>
  </si>
  <si>
    <t>"obklad kastlíku PO rolety v 1.NP</t>
  </si>
  <si>
    <t>5,30*0,25 +0,25*0,25*2</t>
  </si>
  <si>
    <t>153</t>
  </si>
  <si>
    <t>763121714</t>
  </si>
  <si>
    <t>SDK stěna předsazená základní penetrační nátěr</t>
  </si>
  <si>
    <t>306</t>
  </si>
  <si>
    <t>763131411</t>
  </si>
  <si>
    <t>SDK podhled desky 1xA 12,5 bez izolace dvouvrstvá spodní kce profil CD+UD</t>
  </si>
  <si>
    <t>308</t>
  </si>
  <si>
    <t>"nad 2.NP</t>
  </si>
  <si>
    <t>(4,80+0,10+1,50)*2,78+1,50*0,15</t>
  </si>
  <si>
    <t>17,70+2,30+11,70+19,50+14,20+17,00+12,50+22,50</t>
  </si>
  <si>
    <t>155</t>
  </si>
  <si>
    <t>763131431</t>
  </si>
  <si>
    <t>SDK podhled deska 1xDF 12,5 bez izolace dvouvrstvá spodní kce profil CD+UD REI do 90</t>
  </si>
  <si>
    <t>310</t>
  </si>
  <si>
    <t>"nad 1.NP mimo m.č. ..07 a ..08"</t>
  </si>
  <si>
    <t>28,80+32,80-2,78*4,70</t>
  </si>
  <si>
    <t>2,80+13,80+20,70+21,90</t>
  </si>
  <si>
    <t>2,07*1,50+(0,20*2+1,00+0,60+0,15*2+1,10)*1,10+(2,93-0,15)*1,30</t>
  </si>
  <si>
    <t>763131451</t>
  </si>
  <si>
    <t>SDK podhled deska 1xH2 12,5 bez izolace dvouvrstvá spodní kce profil CD+UD</t>
  </si>
  <si>
    <t>312</t>
  </si>
  <si>
    <t>"nad 2.NP - m.č. 1P09 až 1P11</t>
  </si>
  <si>
    <t>"nad m.č. 0P08 - zakrytí VZT (2-hý podhled)" 1,90</t>
  </si>
  <si>
    <t>157</t>
  </si>
  <si>
    <t>763131471</t>
  </si>
  <si>
    <t>SDK podhled deska 1xDFH2 12,5 bez izolace dvouvrstvá spodní kce profil CD+UD REI do 120</t>
  </si>
  <si>
    <t>314</t>
  </si>
  <si>
    <t>"1.NP - m.č. 0P07 a 0P08</t>
  </si>
  <si>
    <t>763131722</t>
  </si>
  <si>
    <t>SDK podhled skoková změna v přes 0,5 m</t>
  </si>
  <si>
    <t>316</t>
  </si>
  <si>
    <t>"sešiknení nad m.č. 0P02" 4,70</t>
  </si>
  <si>
    <t>159</t>
  </si>
  <si>
    <t>763131751</t>
  </si>
  <si>
    <t>Montáž parotěsné zábrany do SDK podhledu</t>
  </si>
  <si>
    <t>318</t>
  </si>
  <si>
    <t>"2.NP - podhledy</t>
  </si>
  <si>
    <t>135,417+5,10</t>
  </si>
  <si>
    <t>28329276</t>
  </si>
  <si>
    <t>fólie PE vyztužená pro parotěsnou vrstvu (reakce na oheň - třída E) 140g/m2</t>
  </si>
  <si>
    <t>320</t>
  </si>
  <si>
    <t>140,517*1,1 "Přepočtené koeficientem množství</t>
  </si>
  <si>
    <t>161</t>
  </si>
  <si>
    <t>763131761</t>
  </si>
  <si>
    <t>Příplatek k SDK podhledu za plochu do 3 m2 jednotlivě</t>
  </si>
  <si>
    <t>322</t>
  </si>
  <si>
    <t>2,80+3,60+1,90*2</t>
  </si>
  <si>
    <t>"2.NP</t>
  </si>
  <si>
    <t>2,30+5,10</t>
  </si>
  <si>
    <t>763131765</t>
  </si>
  <si>
    <t>Příplatek k SDK podhledu za výšku zavěšení přes 0,5 do 1,0 m</t>
  </si>
  <si>
    <t>324</t>
  </si>
  <si>
    <t>163</t>
  </si>
  <si>
    <t>763164531</t>
  </si>
  <si>
    <t>SDK obklad kcí tvaru L š do 0,8 m desky 1xA 12,5</t>
  </si>
  <si>
    <t>326</t>
  </si>
  <si>
    <t xml:space="preserve">"Zakrytí nad dveřmi  - KLIMA (příprava rozvodů)</t>
  </si>
  <si>
    <t>1,00*(3+6)</t>
  </si>
  <si>
    <t>763164537</t>
  </si>
  <si>
    <t>SDK obklad kcí tvaru L š do 0,8 m desky 2xDF 12,5</t>
  </si>
  <si>
    <t>328</t>
  </si>
  <si>
    <t>"1.PP - stropní nosníky</t>
  </si>
  <si>
    <t>4,04*2+2,44+1,14</t>
  </si>
  <si>
    <t>165</t>
  </si>
  <si>
    <t>763131714</t>
  </si>
  <si>
    <t>SDK podhled základní penetrační nátěr</t>
  </si>
  <si>
    <t>330</t>
  </si>
  <si>
    <t>"1.PP - obklad</t>
  </si>
  <si>
    <t>11,66*0,80</t>
  </si>
  <si>
    <t>9,00*0,80</t>
  </si>
  <si>
    <t>" podhledy apod.</t>
  </si>
  <si>
    <t>135,417+118,193+3,60+7,00</t>
  </si>
  <si>
    <t>998763302</t>
  </si>
  <si>
    <t>Přesun hmot tonážní pro sádrokartonové konstrukce v objektech v do 12 m</t>
  </si>
  <si>
    <t>332</t>
  </si>
  <si>
    <t>766</t>
  </si>
  <si>
    <t>Konstrukce truhlářské</t>
  </si>
  <si>
    <t>167</t>
  </si>
  <si>
    <t>766660001</t>
  </si>
  <si>
    <t>Montáž dveřních křídel otvíravých jednokřídlových š do 0,8 m do ocelové zárubně</t>
  </si>
  <si>
    <t>334</t>
  </si>
  <si>
    <t xml:space="preserve">"odk.T/1,  T/2"</t>
  </si>
  <si>
    <t>6+2</t>
  </si>
  <si>
    <t>766660002</t>
  </si>
  <si>
    <t>Montáž dveřních křídel otvíravých jednokřídlových š přes 0,8 m do ocelové zárubně</t>
  </si>
  <si>
    <t>336</t>
  </si>
  <si>
    <t>"odk.T/3" 10</t>
  </si>
  <si>
    <t>169</t>
  </si>
  <si>
    <t>611621D07</t>
  </si>
  <si>
    <t>Dveře vnitřní laminované HPL - 1.kř... x210 cm, vč.kování</t>
  </si>
  <si>
    <t>338</t>
  </si>
  <si>
    <t>"kompl.provedení dle specifikace PD+TZ"</t>
  </si>
  <si>
    <t xml:space="preserve">"odk.T/1,  T/2,  T/3"</t>
  </si>
  <si>
    <t>8+10</t>
  </si>
  <si>
    <t>766660011</t>
  </si>
  <si>
    <t>Montáž dveřních křídel otvíravých dvoukřídlových š do 1,45 m do ocelové zárubně</t>
  </si>
  <si>
    <t>340</t>
  </si>
  <si>
    <t>"odk.T/4" 1</t>
  </si>
  <si>
    <t>171</t>
  </si>
  <si>
    <t>611621D08</t>
  </si>
  <si>
    <t>Dveře vnitřní laminované prosklené HPL - 2.kř... x210 cm, vč.kování</t>
  </si>
  <si>
    <t>342</t>
  </si>
  <si>
    <t>766660720</t>
  </si>
  <si>
    <t>Osazení větrací mřížky s vyříznutím otvoru</t>
  </si>
  <si>
    <t>344</t>
  </si>
  <si>
    <t>"odk. T/1 - spodní " 6</t>
  </si>
  <si>
    <t xml:space="preserve">"                   - horní" 1</t>
  </si>
  <si>
    <t>173</t>
  </si>
  <si>
    <t>59882D001</t>
  </si>
  <si>
    <t>Mřížka dveřní větrací š.400mm - sestava 2 kusů - dodávka</t>
  </si>
  <si>
    <t>sada</t>
  </si>
  <si>
    <t>346</t>
  </si>
  <si>
    <t>76669_R01</t>
  </si>
  <si>
    <t>Označení dveří piktogramem - dodávka + montáž</t>
  </si>
  <si>
    <t>348</t>
  </si>
  <si>
    <t>"odk.T/1" 3</t>
  </si>
  <si>
    <t>175</t>
  </si>
  <si>
    <t>766694112</t>
  </si>
  <si>
    <t>Montáž parapetních desek dřevěných nebo plastových šířky do 30 cm délky do 1,6 m</t>
  </si>
  <si>
    <t>350</t>
  </si>
  <si>
    <t>"odk.T/7" 10</t>
  </si>
  <si>
    <t>766694113</t>
  </si>
  <si>
    <t>Montáž parapetních desek dřevěných nebo plastových šířky do 30 cm délky do 2,6 m</t>
  </si>
  <si>
    <t>352</t>
  </si>
  <si>
    <t>"odk.T/8" 10</t>
  </si>
  <si>
    <t>177</t>
  </si>
  <si>
    <t>766694114</t>
  </si>
  <si>
    <t>Montáž parapetních desek dřevěných nebo plastových šířky do 30 cm délky přes 2,6 m</t>
  </si>
  <si>
    <t>354</t>
  </si>
  <si>
    <t>"odk.T/9" 1</t>
  </si>
  <si>
    <t>61140079</t>
  </si>
  <si>
    <t>parapet plastový vnitřní – š do 250mm, barva bílá</t>
  </si>
  <si>
    <t>356</t>
  </si>
  <si>
    <t>"odk.T/7" 1,20*10</t>
  </si>
  <si>
    <t>"odk.T/8" 1,80*10</t>
  </si>
  <si>
    <t>"odk.T/9" 2,90</t>
  </si>
  <si>
    <t>179</t>
  </si>
  <si>
    <t>61144019</t>
  </si>
  <si>
    <t>koncovka k parapetu plastovému vnitřnímu 1 pár</t>
  </si>
  <si>
    <t>358</t>
  </si>
  <si>
    <t>7669R005</t>
  </si>
  <si>
    <t>Úprava kování - otevírání oken ve 2.NP - zkrácením táhel</t>
  </si>
  <si>
    <t>364</t>
  </si>
  <si>
    <t>"odk. T/10" 4</t>
  </si>
  <si>
    <t>181</t>
  </si>
  <si>
    <t>998766102</t>
  </si>
  <si>
    <t>Přesun hmot tonážní pro konstrukce truhlářské v objektech v do 12 m</t>
  </si>
  <si>
    <t>366</t>
  </si>
  <si>
    <t>767</t>
  </si>
  <si>
    <t>Konstrukce zámečnické</t>
  </si>
  <si>
    <t>767161833</t>
  </si>
  <si>
    <t>Demontáž zábradlí rovného nerozebíratelného hmotnosti 1m zábradlí do 20 kg k dalšímu použítí</t>
  </si>
  <si>
    <t>368</t>
  </si>
  <si>
    <t>"2.NP - v místech rozšíření 2.NP"</t>
  </si>
  <si>
    <t>9,67-1,63+1,70+1,64</t>
  </si>
  <si>
    <t>"2.NP - u horní podesty schodiště - pro posunutí"</t>
  </si>
  <si>
    <t>183</t>
  </si>
  <si>
    <t>767163111</t>
  </si>
  <si>
    <t>Montáž přímého kového zábradlí z dílců do ocelové konstrukce v rovině</t>
  </si>
  <si>
    <t>370</t>
  </si>
  <si>
    <t>"2.NP - u horní podesty schodiště - zpětně po posunutí (rozšíření podesty)"</t>
  </si>
  <si>
    <t>767165114</t>
  </si>
  <si>
    <t>Montáž zábradlí rovného madla z trubek nebo tenkostěnných profilů svařovaného</t>
  </si>
  <si>
    <t>372</t>
  </si>
  <si>
    <t>"1.PP - vč.D.2.2-106"</t>
  </si>
  <si>
    <t>"m.č. 1S01" 11,00</t>
  </si>
  <si>
    <t>185</t>
  </si>
  <si>
    <t>55390D01</t>
  </si>
  <si>
    <t>Ocel. madlo atyp., vč. dodávky a kotevního materiálu, povrchové úpravy ( JAKL profil 40/25/2mm + konzoly )</t>
  </si>
  <si>
    <t>374</t>
  </si>
  <si>
    <t>767169R01</t>
  </si>
  <si>
    <t>Doplnění sítě z nerezových lanek do stávajícího zábradlí (výplň), vč. osazení a montáže</t>
  </si>
  <si>
    <t>376</t>
  </si>
  <si>
    <t>"kompl.provedení dle specifikace PD+TZ vč.souvísejících prací"</t>
  </si>
  <si>
    <t>"u schodiště z 14.NP do 2.NP"</t>
  </si>
  <si>
    <t>(1,49+3,95+2,55*2)*0,75</t>
  </si>
  <si>
    <t>187</t>
  </si>
  <si>
    <t>767200001</t>
  </si>
  <si>
    <t>Zábradlí schodištové, madlo, nátěry komplet</t>
  </si>
  <si>
    <t>378</t>
  </si>
  <si>
    <t>"1.PP - m.č. 1S01 - v zrcadle " 2,60</t>
  </si>
  <si>
    <t>767581803</t>
  </si>
  <si>
    <t>Demontáž podhledu tvarovaný plech</t>
  </si>
  <si>
    <t>380</t>
  </si>
  <si>
    <t xml:space="preserve">(2,38+2,34+2,20+2,65+0,165)*0,55 </t>
  </si>
  <si>
    <t>189</t>
  </si>
  <si>
    <t>76764ZR02</t>
  </si>
  <si>
    <t>Ocel.2-dílný pochůzí poklop s pozink. úpravě (slzičkový plech), vel. 1200x900mm, včetně rámu, kování, výrobní dokumentace, montáže a povrchové úpravy Pz</t>
  </si>
  <si>
    <t>382</t>
  </si>
  <si>
    <t>"1.PP - m.č. 1S01" 1</t>
  </si>
  <si>
    <t>767991912</t>
  </si>
  <si>
    <t>Opravy zámečnických konstrukcí ostatní - samostatné řezání plamenem</t>
  </si>
  <si>
    <t>384</t>
  </si>
  <si>
    <t>"část stropu na +3,40 - plech</t>
  </si>
  <si>
    <t>191</t>
  </si>
  <si>
    <t>76799R01</t>
  </si>
  <si>
    <t>Výměna-doplnění stávajícího kování u 2-kř. fasádních dveří za nouzové kování s panikovou klikou</t>
  </si>
  <si>
    <t>386</t>
  </si>
  <si>
    <t>"kompletní provedení dle specifikace v PD !</t>
  </si>
  <si>
    <t>"kování nouzového otevření „paniková klika“ dle ČSN EN 179 (dveře se otevřou i když je zámek uzamčený)</t>
  </si>
  <si>
    <t xml:space="preserve">"u m.č.  0P09 " 1</t>
  </si>
  <si>
    <t>767996701</t>
  </si>
  <si>
    <t>Demontáž atypických zámečnických konstrukcí řezáním hmotnosti jednotlivých dílů do 50 kg</t>
  </si>
  <si>
    <t>388</t>
  </si>
  <si>
    <t>"část stropu na +3,40 - příčné IPE 160 - 4x</t>
  </si>
  <si>
    <t>4*0,475 *15,80</t>
  </si>
  <si>
    <t>193</t>
  </si>
  <si>
    <t>767996703</t>
  </si>
  <si>
    <t>Demontáž atypických zámečnických konstrukcí řezáním hmotnosti jednotlivých dílů do 250 kg</t>
  </si>
  <si>
    <t>390</t>
  </si>
  <si>
    <t>"část stropu na +3,40 - podélné UPN 120 - 2x</t>
  </si>
  <si>
    <t>(2,38+2,34+2,20+2,65+0,165)*2*13,43</t>
  </si>
  <si>
    <t>998767102</t>
  </si>
  <si>
    <t>Přesun hmot tonážní pro zámečnické konstrukce v objektech v do 12 m</t>
  </si>
  <si>
    <t>392</t>
  </si>
  <si>
    <t>771</t>
  </si>
  <si>
    <t>Podlahy z dlaždic</t>
  </si>
  <si>
    <t>195</t>
  </si>
  <si>
    <t>771111011</t>
  </si>
  <si>
    <t>Vysátí podkladu před pokládkou dlažby</t>
  </si>
  <si>
    <t>394</t>
  </si>
  <si>
    <t>"podesty na schodišti</t>
  </si>
  <si>
    <t>1,10*1,10*2</t>
  </si>
  <si>
    <t>"1.PP - WC u napojení kanalizace" 1,50*0,90</t>
  </si>
  <si>
    <t xml:space="preserve">"1.NP - skladba P1/1 a P1/2" </t>
  </si>
  <si>
    <t>28,80+(32,80-4,70*0,30) +3,00+1,70+1,90</t>
  </si>
  <si>
    <t>4,50-1,30*0,60</t>
  </si>
  <si>
    <t xml:space="preserve">"1.NP - skladba S/2 mezipodesta" </t>
  </si>
  <si>
    <t xml:space="preserve">"2.NP - skladba P2/1 až P2/2" </t>
  </si>
  <si>
    <t>17,70+2,30+1,70+1,90+1,50</t>
  </si>
  <si>
    <t>771111012</t>
  </si>
  <si>
    <t>Vysátí schodiště před pokládkou dlažby</t>
  </si>
  <si>
    <t>396</t>
  </si>
  <si>
    <t>"1.PP" 1,10*(6+5+13)</t>
  </si>
  <si>
    <t>1,10*(8+12)</t>
  </si>
  <si>
    <t xml:space="preserve">"1.NP - ostatní"   1,30*2+4,70</t>
  </si>
  <si>
    <t>197</t>
  </si>
  <si>
    <t>771121011</t>
  </si>
  <si>
    <t>Nátěr penetrační na podlahu</t>
  </si>
  <si>
    <t>398</t>
  </si>
  <si>
    <t>"schodiště " 1,10*(6+5+13) *0,30</t>
  </si>
  <si>
    <t>28,80+32,80 +3,00+1,70+1,90 +4,50</t>
  </si>
  <si>
    <t>"schodiště "</t>
  </si>
  <si>
    <t>1,10*(8+12)*0,30</t>
  </si>
  <si>
    <t>771161022</t>
  </si>
  <si>
    <t>Montáž profilu pro schodové hrany nebo ukončení dlažby</t>
  </si>
  <si>
    <t>400</t>
  </si>
  <si>
    <t>199</t>
  </si>
  <si>
    <t>59054123</t>
  </si>
  <si>
    <t>profil ukončovací pro vnější hrany obkladů hliník matně eloxovaný 10x2500mm</t>
  </si>
  <si>
    <t>402</t>
  </si>
  <si>
    <t>55,7*1,1 "Přepočtené koeficientem množství</t>
  </si>
  <si>
    <t>771274123</t>
  </si>
  <si>
    <t>Montáž obkladů stupnic z dlaždic protiskluzných keramických flexibilní lepidlo š do 300 mm</t>
  </si>
  <si>
    <t>404</t>
  </si>
  <si>
    <t>201</t>
  </si>
  <si>
    <t>59761337</t>
  </si>
  <si>
    <t>schodovka protiskluzná šířky 300mm</t>
  </si>
  <si>
    <t>406</t>
  </si>
  <si>
    <t>"55,70/0,60*1,10 to je" 103</t>
  </si>
  <si>
    <t>771274232</t>
  </si>
  <si>
    <t>Montáž obkladů podstupnic z dlaždic hladkých keramických flexibilní lepidlo v do 200 mm</t>
  </si>
  <si>
    <t>408</t>
  </si>
  <si>
    <t>203</t>
  </si>
  <si>
    <t>771474113</t>
  </si>
  <si>
    <t>Montáž soklů z dlaždic keramických rovných flexibilní lepidlo v do 120 mm</t>
  </si>
  <si>
    <t>410</t>
  </si>
  <si>
    <t>(3,39+4,19+0,15+4,04)*2 +(1,40+1,19)*2 + 1,10 -0,80-0,90*3</t>
  </si>
  <si>
    <t>(4,19+2,45)*2 -0,90</t>
  </si>
  <si>
    <t>(4,85+4,04)*2-0,90</t>
  </si>
  <si>
    <t>"1.NP mimo obklady</t>
  </si>
  <si>
    <t>(4,04+2,90+4,85+0,38)*2 -5,14-1,30-0,90</t>
  </si>
  <si>
    <t>1,10+2,52+2,90+2,10+2,78+4,70+2,93+1,75 +2,20+0,47+2,10+2,78-2,93</t>
  </si>
  <si>
    <t>-1,30-0,70*2-0,90*3 -0,30*2</t>
  </si>
  <si>
    <t>2,20+1,70+0,47+1,00+1,90 -0,70</t>
  </si>
  <si>
    <t>(2,93-0,15+0,25)*2+1,50*2-0,90-1,40 -0,30*2*2</t>
  </si>
  <si>
    <t xml:space="preserve">"2.NP - skladba P2/1 až P2/2 (mimo obklady)" </t>
  </si>
  <si>
    <t>2,78+0,15+1,70+0,15+0,25 -0,70</t>
  </si>
  <si>
    <t>(10,97-0,15)*2+0,75*2+1,50 -0,90*5-0,80-0,70</t>
  </si>
  <si>
    <t>(1,53+1,50)*2-0,80</t>
  </si>
  <si>
    <t>771474133</t>
  </si>
  <si>
    <t>Montáž soklů z dlaždic keramických schodišťových stupňovitých flexibilní lepidlo v do 120 mm</t>
  </si>
  <si>
    <t>412</t>
  </si>
  <si>
    <t>"1.PP" (0,30+0,185)*(6+5+13)*2</t>
  </si>
  <si>
    <t xml:space="preserve">              -0,40*2-1,19-0,185*9</t>
  </si>
  <si>
    <t>(0,30+0,15)*2 +(0,30+0,17)*2*2</t>
  </si>
  <si>
    <t>205</t>
  </si>
  <si>
    <t>59761409</t>
  </si>
  <si>
    <t>dlažba keramická slinutá protiskluzná do interiéru i exteriéru pro vysoké mechanické namáhání přes 9 do 12ks/m2</t>
  </si>
  <si>
    <t>414</t>
  </si>
  <si>
    <t>"sokl všech schodišť"</t>
  </si>
  <si>
    <t>22,405*0,10 *1,333</t>
  </si>
  <si>
    <t>"schody - podstupnice</t>
  </si>
  <si>
    <t>"1.PP" 26,40*0,185*1,333</t>
  </si>
  <si>
    <t>22,00*0,175*1,333</t>
  </si>
  <si>
    <t xml:space="preserve">"1.NP - ostatní"   1,30*0,34*1,333 + 4,70*0,15*1,333</t>
  </si>
  <si>
    <t>771574263</t>
  </si>
  <si>
    <t>Montáž podlah keramických pro mechanické zatížení protiskluzných lepených flexibilním lepidlem do 12 ks/m2</t>
  </si>
  <si>
    <t>416</t>
  </si>
  <si>
    <t>28,80+(32,80-4,70*0,30) +2,80+1,70+1,90</t>
  </si>
  <si>
    <t>207</t>
  </si>
  <si>
    <t>418</t>
  </si>
  <si>
    <t>"1.NP + 2.NP - plochy a sokly</t>
  </si>
  <si>
    <t>102,591*1,10</t>
  </si>
  <si>
    <t>(48,53+28,23)*0,10*1,10</t>
  </si>
  <si>
    <t>771574266</t>
  </si>
  <si>
    <t>Montáž podlah keramických pro mechanické zatížení protiskluzných lepených flexibilním lepidlem do 25 ks/m2</t>
  </si>
  <si>
    <t>420</t>
  </si>
  <si>
    <t>209</t>
  </si>
  <si>
    <t>59761406</t>
  </si>
  <si>
    <t>dlažba keramická slinutá protiskluzná do interiéru i exteriéru pro vysoké mechanické namáhání přes 22 do 25ks/m2</t>
  </si>
  <si>
    <t>422</t>
  </si>
  <si>
    <t>"1.PP - plochy a sokly"</t>
  </si>
  <si>
    <t>51,949*1,10</t>
  </si>
  <si>
    <t>55,58*0,10*1,05</t>
  </si>
  <si>
    <t>771577111</t>
  </si>
  <si>
    <t>Příplatek k montáži podlah keramických lepených flexibilním lepidlem za plochu do 5 m2</t>
  </si>
  <si>
    <t>424</t>
  </si>
  <si>
    <t>"podesty na schodišti 1.PP</t>
  </si>
  <si>
    <t>2,80+1,70+1,90</t>
  </si>
  <si>
    <t>2,30+1,70+1,90+1,50</t>
  </si>
  <si>
    <t>211</t>
  </si>
  <si>
    <t>771577114</t>
  </si>
  <si>
    <t>Příplatek k montáž podlah keramických za spárování tmelem dvousložkovým</t>
  </si>
  <si>
    <t>426</t>
  </si>
  <si>
    <t>"dlažby"</t>
  </si>
  <si>
    <t>72,51+51,949</t>
  </si>
  <si>
    <t>"schody</t>
  </si>
  <si>
    <t xml:space="preserve">55,70*0,30 </t>
  </si>
  <si>
    <t>"1.PP" 26,40*0,185</t>
  </si>
  <si>
    <t>22,00*0,175</t>
  </si>
  <si>
    <t xml:space="preserve">"1.NP - ostatní"   1,30*0,34 + 4,70*0,15</t>
  </si>
  <si>
    <t>771591115</t>
  </si>
  <si>
    <t>Podlahy spárování silikonem</t>
  </si>
  <si>
    <t>428</t>
  </si>
  <si>
    <t>"u soklů</t>
  </si>
  <si>
    <t>132,34+22,405</t>
  </si>
  <si>
    <t>"ostatní" 20</t>
  </si>
  <si>
    <t>213</t>
  </si>
  <si>
    <t>771591171</t>
  </si>
  <si>
    <t>Montáž profilu ukončujícího pro plynulý přechod (dlažby s kobercem apod.)</t>
  </si>
  <si>
    <t>430</t>
  </si>
  <si>
    <t>"1.PP u dveří - prahy "</t>
  </si>
  <si>
    <t>0,80+0,90*2</t>
  </si>
  <si>
    <t>"dtto 1.NP"</t>
  </si>
  <si>
    <t xml:space="preserve">0,90*3+0,70*3 </t>
  </si>
  <si>
    <t>"dtto 2.NP"</t>
  </si>
  <si>
    <t>0,90*5+0,80+0,70*3</t>
  </si>
  <si>
    <t>5534311D1</t>
  </si>
  <si>
    <t xml:space="preserve">hliníkový přechodový  profil (prahový) - eloxovaný odstín dle investora</t>
  </si>
  <si>
    <t>432</t>
  </si>
  <si>
    <t>"s prořezem" 18,00</t>
  </si>
  <si>
    <t>215</t>
  </si>
  <si>
    <t>998771102</t>
  </si>
  <si>
    <t>Přesun hmot tonážní pro podlahy z dlaždic v objektech v do 12 m</t>
  </si>
  <si>
    <t>434</t>
  </si>
  <si>
    <t>776</t>
  </si>
  <si>
    <t>Podlahy povlakové</t>
  </si>
  <si>
    <t>776111311</t>
  </si>
  <si>
    <t>Vysátí podkladu povlakových podlah</t>
  </si>
  <si>
    <t>436</t>
  </si>
  <si>
    <t xml:space="preserve">"1.NP - skladba P1/3" </t>
  </si>
  <si>
    <t>13,80+20,70+21,90</t>
  </si>
  <si>
    <t xml:space="preserve">"2.NP - skladba P2/2 až P2/3/1" </t>
  </si>
  <si>
    <t>11,70+19,50+14,20+17,00+12,20+22,50</t>
  </si>
  <si>
    <t>217</t>
  </si>
  <si>
    <t>776121411</t>
  </si>
  <si>
    <t>Dvousložková penetrace podkladu povlakových podlah</t>
  </si>
  <si>
    <t>438</t>
  </si>
  <si>
    <t>776141112</t>
  </si>
  <si>
    <t>Vyrovnání podkladu povlakových podlah stěrkou pevnosti 20 MPa tl 5 mm</t>
  </si>
  <si>
    <t>440</t>
  </si>
  <si>
    <t>219</t>
  </si>
  <si>
    <t>776211111</t>
  </si>
  <si>
    <t>Lepení textilních pásů</t>
  </si>
  <si>
    <t>442</t>
  </si>
  <si>
    <t>69751012</t>
  </si>
  <si>
    <t>koberec zátěžový vysoká zátěž hm 1500g/m2 š 4m</t>
  </si>
  <si>
    <t>444</t>
  </si>
  <si>
    <t>"plochy</t>
  </si>
  <si>
    <t>153,50*1,10</t>
  </si>
  <si>
    <t>"sokly</t>
  </si>
  <si>
    <t>144,72*0,05*1,10</t>
  </si>
  <si>
    <t>221</t>
  </si>
  <si>
    <t>776421111</t>
  </si>
  <si>
    <t>Montáž obvodových lišt lepením</t>
  </si>
  <si>
    <t>446</t>
  </si>
  <si>
    <t>(4,92+2,80)*2-0,90</t>
  </si>
  <si>
    <t>(4,85+4,26)*2-0,90</t>
  </si>
  <si>
    <t>(5,36+4,75)*2-0,90</t>
  </si>
  <si>
    <t>(2,47+4,05+2,95+4,80*3)*2 -0,90*3</t>
  </si>
  <si>
    <t>(2,80+4,80+4,80*2)*2 -0,90*2</t>
  </si>
  <si>
    <t>(4,80+3,55)*2-0,80</t>
  </si>
  <si>
    <t>69751200</t>
  </si>
  <si>
    <t>lišta kobercová 50x7mm</t>
  </si>
  <si>
    <t>448</t>
  </si>
  <si>
    <t>144,72*1,02 "Přepočtené koeficientem množství</t>
  </si>
  <si>
    <t>223</t>
  </si>
  <si>
    <t>776421711</t>
  </si>
  <si>
    <t>Vložení nařezaných pásků z podlahoviny do lišt</t>
  </si>
  <si>
    <t>450</t>
  </si>
  <si>
    <t>998776102</t>
  </si>
  <si>
    <t>Přesun hmot tonážní pro podlahy povlakové v objektech v do 12 m</t>
  </si>
  <si>
    <t>452</t>
  </si>
  <si>
    <t>781</t>
  </si>
  <si>
    <t>Dokončovací práce - obklady</t>
  </si>
  <si>
    <t>225</t>
  </si>
  <si>
    <t>781474115</t>
  </si>
  <si>
    <t>Montáž obkladů vnitřních keramických hladkých do 25 ks/m2 lepených flexibilním lepidlem</t>
  </si>
  <si>
    <t>454</t>
  </si>
  <si>
    <t>"1.NP - keramické obklady - dle legendy"</t>
  </si>
  <si>
    <t>(2,10+0,60)*0,60</t>
  </si>
  <si>
    <t>((1,50+1,10)*2-0,70*2)*2,15</t>
  </si>
  <si>
    <t>((1,73+1,10)*2-0,70)*2,15</t>
  </si>
  <si>
    <t>(2,00+0,60*2)*0,60</t>
  </si>
  <si>
    <t>((1,32+1,10)*2-0,70)*2,15</t>
  </si>
  <si>
    <t>59761039</t>
  </si>
  <si>
    <t>obklad keramický hladký přes 22 do 25ks/m2</t>
  </si>
  <si>
    <t>456</t>
  </si>
  <si>
    <t>"vč.prořezu</t>
  </si>
  <si>
    <t>58,509*1,10</t>
  </si>
  <si>
    <t>227</t>
  </si>
  <si>
    <t>78178919R</t>
  </si>
  <si>
    <t>Příplatek k montáži obkladů za nerovný povrch</t>
  </si>
  <si>
    <t>458</t>
  </si>
  <si>
    <t>781477111</t>
  </si>
  <si>
    <t>Příplatek k montáži obkladů vnitřních keramických hladkých za plochu do 10 m2</t>
  </si>
  <si>
    <t>460</t>
  </si>
  <si>
    <t>229</t>
  </si>
  <si>
    <t>781477114</t>
  </si>
  <si>
    <t>Příplatek k montáži obkladů vnitřních keramických hladkých za spárování tmelem dvousložkovým</t>
  </si>
  <si>
    <t>462</t>
  </si>
  <si>
    <t>781495111</t>
  </si>
  <si>
    <t>Nátěr penetrační na stěnu</t>
  </si>
  <si>
    <t>464</t>
  </si>
  <si>
    <t>231</t>
  </si>
  <si>
    <t>781495141</t>
  </si>
  <si>
    <t>Průnik obkladem kruhový do DN 30</t>
  </si>
  <si>
    <t>466</t>
  </si>
  <si>
    <t>781495142</t>
  </si>
  <si>
    <t>Průnik obkladem kruhový do DN 90</t>
  </si>
  <si>
    <t>468</t>
  </si>
  <si>
    <t>233</t>
  </si>
  <si>
    <t>781495143</t>
  </si>
  <si>
    <t>Průnik obkladem kruhový přes DN 90</t>
  </si>
  <si>
    <t>470</t>
  </si>
  <si>
    <t>"1.PP" 1</t>
  </si>
  <si>
    <t>"1.NP" 1</t>
  </si>
  <si>
    <t>"2.NP" 2</t>
  </si>
  <si>
    <t>998781102</t>
  </si>
  <si>
    <t>Přesun hmot tonážní pro obklady keramické v objektech v do 12 m</t>
  </si>
  <si>
    <t>472</t>
  </si>
  <si>
    <t>783</t>
  </si>
  <si>
    <t>Dokončovací práce - nátěry</t>
  </si>
  <si>
    <t>235</t>
  </si>
  <si>
    <t>7833013R1</t>
  </si>
  <si>
    <t>Příprava zámečnických konstrukcí pro aplikaci nátěrových systémů (odmaštění, otryskání apod.)</t>
  </si>
  <si>
    <t>474</t>
  </si>
  <si>
    <t>"dle výpisu kovových prvků - výtah - D.2.2-202 a TZ</t>
  </si>
  <si>
    <t>103,00</t>
  </si>
  <si>
    <t>783315101</t>
  </si>
  <si>
    <t>Mezinátěr jednonásobný syntetický standardní zámečnických konstrukcí</t>
  </si>
  <si>
    <t>476</t>
  </si>
  <si>
    <t>"ocel.zárubně"</t>
  </si>
  <si>
    <t>(0,70+2*2,10)*0,20*6</t>
  </si>
  <si>
    <t>(0,80+2*2,10)*0,20*2</t>
  </si>
  <si>
    <t>(0,90+2*2,10)*0,20*10</t>
  </si>
  <si>
    <t>(1,25+2*2,10)*0,20*1</t>
  </si>
  <si>
    <t>237</t>
  </si>
  <si>
    <t>783317101</t>
  </si>
  <si>
    <t>Krycí jednonásobný syntetický standardní nátěr zámečnických konstrukcí</t>
  </si>
  <si>
    <t>478</t>
  </si>
  <si>
    <t>7833471R3</t>
  </si>
  <si>
    <t>Kompletní polyuretanový nátěrový systém zámečnických konstrukcí pro korozní prostředí dle ČSN EN ISO 12944-2 ==&gt; C1 velmi nízká</t>
  </si>
  <si>
    <t>480</t>
  </si>
  <si>
    <t>784</t>
  </si>
  <si>
    <t>Dokončovací práce - malby a tapety</t>
  </si>
  <si>
    <t>239</t>
  </si>
  <si>
    <t>784181101</t>
  </si>
  <si>
    <t>Základní akrylátová jednonásobná penetrace podkladu v místnostech výšky do 3,80m</t>
  </si>
  <si>
    <t>482</t>
  </si>
  <si>
    <t>"1.PP - dotčená část s přesahy cca"</t>
  </si>
  <si>
    <t>3,492+66,25+71,239+83,154 +25</t>
  </si>
  <si>
    <t xml:space="preserve">"1.NP - omítky </t>
  </si>
  <si>
    <t>10,812+75,542+77,424+183,482</t>
  </si>
  <si>
    <t>"2.NP - omítky</t>
  </si>
  <si>
    <t>8,55+74,938+27,083+249,848</t>
  </si>
  <si>
    <t>" SDK podhledy apod.</t>
  </si>
  <si>
    <t>280,738</t>
  </si>
  <si>
    <t>784221101</t>
  </si>
  <si>
    <t>Dvojnásobné bílé malby ze směsí za sucha dobře otěruvzdorných v místnostech do 3,80 m</t>
  </si>
  <si>
    <t>484</t>
  </si>
  <si>
    <t>2202 - 300-ZTI</t>
  </si>
  <si>
    <t>61 - Úpravy povrchů vnitřní</t>
  </si>
  <si>
    <t>799 - Ostatní</t>
  </si>
  <si>
    <t>96 - Bourání konstrukcí</t>
  </si>
  <si>
    <t>D96 - Přesuny suti a vybouraných hmot</t>
  </si>
  <si>
    <t>721 - Vnitřní kanalizace</t>
  </si>
  <si>
    <t>722 - Vnitřní vodovod</t>
  </si>
  <si>
    <t>725 - Zařizovací předměty</t>
  </si>
  <si>
    <t>726 - Zdravotechnika - předstěnové instalace</t>
  </si>
  <si>
    <t>Úpravy povrchů vnitřní</t>
  </si>
  <si>
    <t>612325121</t>
  </si>
  <si>
    <t>Vápenocementová štuková omítka rýh ve stěnách šířky do 150 mm</t>
  </si>
  <si>
    <t>61240338R1</t>
  </si>
  <si>
    <t>Hrubá výplň rýh ve stěnách do 10x10cm maltou z SMS</t>
  </si>
  <si>
    <t>61240338R2</t>
  </si>
  <si>
    <t>Hrubá výplň rýh ve stěnách do 15x10cm maltou z SMS</t>
  </si>
  <si>
    <t>799</t>
  </si>
  <si>
    <t>Ostatní</t>
  </si>
  <si>
    <t>799721722R</t>
  </si>
  <si>
    <t>Drobný montážní materiál, uchycení potrubí, závěsy, konzoly, šroubení</t>
  </si>
  <si>
    <t>799721723R</t>
  </si>
  <si>
    <t>Ochranné pospojování vodovodního potrubí, armatur, včetně protokolu</t>
  </si>
  <si>
    <t>Bourání konstrukcí</t>
  </si>
  <si>
    <t>972055141</t>
  </si>
  <si>
    <t>Vybourání otvorů ve stropech z ŽB prefabrikátů pl do 0,0225 tl přes 120 mm</t>
  </si>
  <si>
    <t>972055241</t>
  </si>
  <si>
    <t>Vybourání otvorů ve stropech z ŽB prefabrikátů pl do 0,09 m2 tl přes 120 mm</t>
  </si>
  <si>
    <t>973031151</t>
  </si>
  <si>
    <t>Vysekání výklenků ve zdivu cihelném na MV nebo MVC pl přes 0,25 m2</t>
  </si>
  <si>
    <t xml:space="preserve">"Včetně pomocného lešení o výšce podlahy do 1900 mm a pro zatížení do 1,5 kPa  (150 kg/m2).</t>
  </si>
  <si>
    <t>0,098</t>
  </si>
  <si>
    <t>974031142</t>
  </si>
  <si>
    <t>Vysekání rýh ve zdivu cihelném hl do 70 mm š do 70 mm</t>
  </si>
  <si>
    <t>20,00</t>
  </si>
  <si>
    <t>974031144</t>
  </si>
  <si>
    <t>Vysekání rýh ve zdivu cihelném hl do 70 mm š do 150 mm</t>
  </si>
  <si>
    <t>15,00</t>
  </si>
  <si>
    <t>D96</t>
  </si>
  <si>
    <t>Přesuny suti a vybouraných hmot</t>
  </si>
  <si>
    <t>0,721*29</t>
  </si>
  <si>
    <t>721</t>
  </si>
  <si>
    <t>Vnitřní kanalizace</t>
  </si>
  <si>
    <t>721174042</t>
  </si>
  <si>
    <t>Potrubí kanalizační z PP připojovací DN 40</t>
  </si>
  <si>
    <t>"Potrubí včetně tvarovek. Bez zednických výpomocí.</t>
  </si>
  <si>
    <t>12,00</t>
  </si>
  <si>
    <t>72117404R</t>
  </si>
  <si>
    <t>Potrubí kanalizační z PP připojovací DN 32</t>
  </si>
  <si>
    <t>36,00</t>
  </si>
  <si>
    <t>721175203</t>
  </si>
  <si>
    <t>Potrubí kanalizační z PP připojovací odhlučněné třívrstvé DN 50</t>
  </si>
  <si>
    <t>"Potrubí včetně tvarovek, objímek a vložek pro tlumení hluku. Bez zednických výpomocí.</t>
  </si>
  <si>
    <t>"Včetně zřízení a demontáže pomocného lešení.</t>
  </si>
  <si>
    <t>8,00</t>
  </si>
  <si>
    <t>721175211</t>
  </si>
  <si>
    <t>Potrubí kanalizační z PP odpadní odhlučněné třívrstvé DN 75</t>
  </si>
  <si>
    <t>6,00</t>
  </si>
  <si>
    <t>721175212</t>
  </si>
  <si>
    <t>Potrubí kanalizační z PP odpadní odhlučněné třívrstvé DN 110</t>
  </si>
  <si>
    <t>26,00</t>
  </si>
  <si>
    <t>721194104</t>
  </si>
  <si>
    <t>Vyvedení a upevnění odpadních výpustek DN 40</t>
  </si>
  <si>
    <t>721194105</t>
  </si>
  <si>
    <t>Vyvedení a upevnění odpadních výpustek DN 50</t>
  </si>
  <si>
    <t>721194109</t>
  </si>
  <si>
    <t>Vyvedení a upevnění odpadních výpustek DN 100</t>
  </si>
  <si>
    <t>72119410R</t>
  </si>
  <si>
    <t>Vyvedení a upevnění odpadních výpustek DN 32</t>
  </si>
  <si>
    <t>721273153.HLE</t>
  </si>
  <si>
    <t>Hlavice ventilační HL 810 polypropylen PP DN 110</t>
  </si>
  <si>
    <t>721290111</t>
  </si>
  <si>
    <t>Zkouška těsnosti potrubí kanalizace vodou do DN 125</t>
  </si>
  <si>
    <t>72137810R</t>
  </si>
  <si>
    <t>Zápachová uzávěra pro odvod kondenzátu z paty VZT potrubí</t>
  </si>
  <si>
    <t>723150372</t>
  </si>
  <si>
    <t>Chránička D 133x4,5 mm</t>
  </si>
  <si>
    <t>" pro průraz vedení kanalizačního potrubí v 1.PP-2x0,6m" 1,20</t>
  </si>
  <si>
    <t>28615601</t>
  </si>
  <si>
    <t>čistící tvarovka odpadní PP DN 50 pro vysoké teploty</t>
  </si>
  <si>
    <t>28615602</t>
  </si>
  <si>
    <t>čistící tvarovka odpadní PP DN 75 pro vysoké teploty</t>
  </si>
  <si>
    <t>28615603</t>
  </si>
  <si>
    <t>čistící tvarovka odpadní PP DN 110 pro vysoké teploty</t>
  </si>
  <si>
    <t>725980123</t>
  </si>
  <si>
    <t>Dvířka do 30/30</t>
  </si>
  <si>
    <t>727121107</t>
  </si>
  <si>
    <t>Protipožární manžeta D 110 mm z jedné strany dělící konstrukce požární odolnost EI 90</t>
  </si>
  <si>
    <t>"1.PP" 2+2</t>
  </si>
  <si>
    <t>998721102</t>
  </si>
  <si>
    <t>Přesun hmot tonážní pro vnitřní kanalizace v objektech v do 12 m</t>
  </si>
  <si>
    <t>722</t>
  </si>
  <si>
    <t>Vnitřní vodovod</t>
  </si>
  <si>
    <t>722130233</t>
  </si>
  <si>
    <t>Potrubí vodovodní ocelové závitové pozinkované svařované běžné DN 25</t>
  </si>
  <si>
    <t>"Potrubí včetně tvarovek a zednických výpomocí.</t>
  </si>
  <si>
    <t>"požární vodovod</t>
  </si>
  <si>
    <t>22,00</t>
  </si>
  <si>
    <t>722178711R</t>
  </si>
  <si>
    <t>Potrubí vícevrst.vodovodní D 20x2,8 mm</t>
  </si>
  <si>
    <t>"Včetně pomocného lešení o výšce podlahy do 1900 mm a pro zatížení do 1,5 kPa.</t>
  </si>
  <si>
    <t>115,00</t>
  </si>
  <si>
    <t>722178712R</t>
  </si>
  <si>
    <t xml:space="preserve">Potrubí vícevrst.vodovodní  D 25x3,5 mm</t>
  </si>
  <si>
    <t>24,00</t>
  </si>
  <si>
    <t>722178713R</t>
  </si>
  <si>
    <t>Potrubí vícevrst.vodovodní D 32x4,4 mm</t>
  </si>
  <si>
    <t>722181211</t>
  </si>
  <si>
    <t>Ochrana vodovodního potrubí přilepenými termoizolačními trubicemi z PE tl do 6 mm DN do 22 mm</t>
  </si>
  <si>
    <t>"V položce je kalkulována dodávka izolační trubice, spon a lepicí pásky.</t>
  </si>
  <si>
    <t>1,00</t>
  </si>
  <si>
    <t>722181212</t>
  </si>
  <si>
    <t>Ochrana vodovodního potrubí přilepenými termoizolačními trubicemi z PE tl do 6 mm DN do 32 mm</t>
  </si>
  <si>
    <t>"Z toho 22 m požární vodovod</t>
  </si>
  <si>
    <t>34,00</t>
  </si>
  <si>
    <t>722181222</t>
  </si>
  <si>
    <t>Ochrana vodovodního potrubí přilepenými termoizolačními trubicemi z PE tl do 9 mm DN do 45 mm</t>
  </si>
  <si>
    <t>722181231</t>
  </si>
  <si>
    <t>Ochrana vodovodního potrubí přilepenými termoizolačními trubicemi z PE tl do 13 mm DN do 22 mm</t>
  </si>
  <si>
    <t>74,00</t>
  </si>
  <si>
    <t>722181232</t>
  </si>
  <si>
    <t>Ochrana vodovodního potrubí přilepenými termoizolačními trubicemi z PE tl do 13 mm DN do 45 mm</t>
  </si>
  <si>
    <t>722181242</t>
  </si>
  <si>
    <t>Ochrana vodovodního potrubí přilepenými termoizolačními trubicemi z PE tl do 20 mm DN do 45 mm</t>
  </si>
  <si>
    <t>13,00</t>
  </si>
  <si>
    <t>722190401</t>
  </si>
  <si>
    <t>Vyvedení a upevnění výpustku do DN 25</t>
  </si>
  <si>
    <t>722220111</t>
  </si>
  <si>
    <t>Nástěnka pro výtokový ventil G 1/2 s jedním závitem</t>
  </si>
  <si>
    <t>"Včetně vyvedení a upevnění výpustek.</t>
  </si>
  <si>
    <t>722224115</t>
  </si>
  <si>
    <t>Kohout plnicí nebo vypouštěcí G 1/2 PN 10 s jedním závitem</t>
  </si>
  <si>
    <t>722232045</t>
  </si>
  <si>
    <t>Kohout kulový přímý G 1 PN 42 do 185°C vnitřní závit</t>
  </si>
  <si>
    <t>722232124</t>
  </si>
  <si>
    <t>Kohout kulový přímý G 1 PN 42 do 185°C plnoprůtokový vnitřní závit</t>
  </si>
  <si>
    <t>"Bez páčky - pro požární vodovod</t>
  </si>
  <si>
    <t>722250133</t>
  </si>
  <si>
    <t>Hydrantový systém s tvarově stálou hadicí D 25 x 30 m celoplechový</t>
  </si>
  <si>
    <t>722265325R</t>
  </si>
  <si>
    <t xml:space="preserve">Vodoměr domovní D32  SV  Qn 10m3</t>
  </si>
  <si>
    <t>722290226</t>
  </si>
  <si>
    <t>Zkouška těsnosti vodovodního potrubí závitového do DN 50</t>
  </si>
  <si>
    <t>"Včetně dodávky vody, uzavření a zabezpečení konců potrubí.</t>
  </si>
  <si>
    <t>193,00</t>
  </si>
  <si>
    <t>722290234</t>
  </si>
  <si>
    <t>Proplach a dezinfekce vodovodního potrubí do DN 80</t>
  </si>
  <si>
    <t>"Včetně dodání desinfekčního prostředku.</t>
  </si>
  <si>
    <t>165,00</t>
  </si>
  <si>
    <t>722681313R</t>
  </si>
  <si>
    <t>Automaticky termostatický vyvažovací ventil (Termcon) - pro rozvod cirkulace</t>
  </si>
  <si>
    <t>998722102</t>
  </si>
  <si>
    <t>Přesun hmot tonážní pro vnitřní vodovod v objektech v do 12 m</t>
  </si>
  <si>
    <t>Zařizovací předměty</t>
  </si>
  <si>
    <t>725112022</t>
  </si>
  <si>
    <t>Klozet keramický závěsný na nosné stěny s hlubokým splachováním odpad vodorovný</t>
  </si>
  <si>
    <t>725211618</t>
  </si>
  <si>
    <t>Umyvadlo keramické bílé šířky 650 mm s krytem na sifon připevněné na stěnu šrouby</t>
  </si>
  <si>
    <t>725311131</t>
  </si>
  <si>
    <t>Dřez dvojitý nerezový se zápachovou uzávěrkou nástavný 900x600 mm</t>
  </si>
  <si>
    <t>725331111</t>
  </si>
  <si>
    <t>Výlevka bez výtokových armatur keramická se sklopnou plastovou mřížkou 500 mm</t>
  </si>
  <si>
    <t>725814105R</t>
  </si>
  <si>
    <t>Ventil rohový s filtrem DN 15 x DN 10</t>
  </si>
  <si>
    <t>725821329</t>
  </si>
  <si>
    <t>Baterie dřezová stojánková páková s vytahovací sprškou</t>
  </si>
  <si>
    <t>725822613</t>
  </si>
  <si>
    <t>Baterie umyvadlová stojánková páková s výpustí</t>
  </si>
  <si>
    <t>725860254R</t>
  </si>
  <si>
    <t>Sifon umyvadlový oválný chromovaný</t>
  </si>
  <si>
    <t>725862103.HLE</t>
  </si>
  <si>
    <t>Zápachová uzávěrka pro dřezy DN 40/50</t>
  </si>
  <si>
    <t>998725102</t>
  </si>
  <si>
    <t>Přesun hmot tonážní pro zařizovací předměty v objektech v do 12 m</t>
  </si>
  <si>
    <t>726</t>
  </si>
  <si>
    <t>Zdravotechnika - předstěnové instalace</t>
  </si>
  <si>
    <t>726111031</t>
  </si>
  <si>
    <t>Instalační předstěna - klozet s ovládáním zepředu v 1080 mm závěsný do masivní zděné kce</t>
  </si>
  <si>
    <t>"Včetně dodávky a připevnění montážního prvku vč. napojení na kanalizační popř. vodovodní potrubí.</t>
  </si>
  <si>
    <t>2,00</t>
  </si>
  <si>
    <t>726191001</t>
  </si>
  <si>
    <t>Zvukoizolační souprava pro klozet a bidet</t>
  </si>
  <si>
    <t>726213168R</t>
  </si>
  <si>
    <t>Ovládací tlačítko</t>
  </si>
  <si>
    <t>998726112</t>
  </si>
  <si>
    <t>Přesun hmot tonážní pro instalační prefabrikáty v objektech v do 12 m</t>
  </si>
  <si>
    <t>2203 - 400- Vytápění</t>
  </si>
  <si>
    <t>733 - Rozvod potrubí</t>
  </si>
  <si>
    <t>734 - Armatury</t>
  </si>
  <si>
    <t>735 - Ústřední vytápění - otopná tělesa</t>
  </si>
  <si>
    <t>733</t>
  </si>
  <si>
    <t>Rozvod potrubí</t>
  </si>
  <si>
    <t>733111103</t>
  </si>
  <si>
    <t>Potrubí závitové bezešvé běžné nízkotlaké DN 15</t>
  </si>
  <si>
    <t>16,00</t>
  </si>
  <si>
    <t>733111104</t>
  </si>
  <si>
    <t>Potrubí závitové bezešvé běžné nízkotlaké DN 20</t>
  </si>
  <si>
    <t>733113113</t>
  </si>
  <si>
    <t>Příplatek za zhotovení přípojky DN 15</t>
  </si>
  <si>
    <t>733113114</t>
  </si>
  <si>
    <t>Příplatek za zhotovení přípojky DN 20</t>
  </si>
  <si>
    <t>733191112</t>
  </si>
  <si>
    <t>Manžety prostupové pro trubky do DN 32</t>
  </si>
  <si>
    <t>998733102</t>
  </si>
  <si>
    <t>Přesun hmot tonážní pro rozvody potrubí v objektech v do 12 m</t>
  </si>
  <si>
    <t>734</t>
  </si>
  <si>
    <t>Armatury</t>
  </si>
  <si>
    <t>734200821</t>
  </si>
  <si>
    <t>Demontáž armatur se 2závity do G 1/2</t>
  </si>
  <si>
    <t>734209113</t>
  </si>
  <si>
    <t>Montáž armatur závitových,se 2závity, G 1/2</t>
  </si>
  <si>
    <t>734292716</t>
  </si>
  <si>
    <t>Kohout kulový přímý G 1 1/4 PN 42 do 185°C vnitřní závit</t>
  </si>
  <si>
    <t>734292726</t>
  </si>
  <si>
    <t>Kohout kulový přímý G 5/4 PN 42 do 185°C vnitřní závit s vypouštěním</t>
  </si>
  <si>
    <t>"k měřiči tepla" 1</t>
  </si>
  <si>
    <t>734291123</t>
  </si>
  <si>
    <t>Kohout plnící a vypouštěcí G 1/2 PN 10 do 90°C závitový</t>
  </si>
  <si>
    <t>"(vypouštění na patě stoupacího potrubí v 1. PP vždy na zpětném potrubí, další kusy dle potřeby, vypouštění na tělesech)</t>
  </si>
  <si>
    <t>4,00</t>
  </si>
  <si>
    <t>734291265</t>
  </si>
  <si>
    <t>Filtr závitový přímý G 1 1/4 PN 30 do 110°C s vnitřními závity</t>
  </si>
  <si>
    <t>7344121R1</t>
  </si>
  <si>
    <t>Ultrazvukový kompaktní měřič tepla DN 20, qp = 2,5 m3/h, l = 130 mm</t>
  </si>
  <si>
    <t>734651226R</t>
  </si>
  <si>
    <t>Hlavice termostatická</t>
  </si>
  <si>
    <t>"pro nová a stávající topná tělesa</t>
  </si>
  <si>
    <t>17,00</t>
  </si>
  <si>
    <t>HZS2212</t>
  </si>
  <si>
    <t>Hodinová zúčtovací sazba instalatér odborný</t>
  </si>
  <si>
    <t>hod</t>
  </si>
  <si>
    <t>"Demontáž 6 těles a jejich opětovná montáž (přemístění v rámci dispozice)</t>
  </si>
  <si>
    <t>"Demontáž 4 těles (bez dalšího využití)</t>
  </si>
  <si>
    <t>"Demontáž krátkých úseků potrubí (např. po přemístění tělesa v 1. PP)</t>
  </si>
  <si>
    <t>"Vypuštění a opětovné napuštění stávající části otopné soustavy, nové nastavení radiátorových ventilů</t>
  </si>
  <si>
    <t>30,00</t>
  </si>
  <si>
    <t>904R</t>
  </si>
  <si>
    <t>Hzs-zkousky v ramci montaz.praci Topná zkouška</t>
  </si>
  <si>
    <t>55121102D</t>
  </si>
  <si>
    <t>Ventil radiátorový 15 přímý</t>
  </si>
  <si>
    <t>55137383D</t>
  </si>
  <si>
    <t>Šroubení radiátorové přímé 1/2"</t>
  </si>
  <si>
    <t>998734102</t>
  </si>
  <si>
    <t>Přesun hmot tonážní pro armatury v objektech v do 12 m</t>
  </si>
  <si>
    <t>735</t>
  </si>
  <si>
    <t>Ústřední vytápění - otopná tělesa</t>
  </si>
  <si>
    <t>735151455</t>
  </si>
  <si>
    <t>Otopné těleso panelové dvoudeskové 1 přídavná přestupní plocha výška/délka 500/800 mm výkon 894 W</t>
  </si>
  <si>
    <t>735151456</t>
  </si>
  <si>
    <t>Otopné těleso panelové dvoudeskové 1 přídavná přestupní plocha výška/délka 500/900 mm výkon 1005 W</t>
  </si>
  <si>
    <t>735151458</t>
  </si>
  <si>
    <t>Otopné těleso panelové dvoudeskové 1 přídavná přestupní plocha výška/délka 500/110 0mm výkon 1229 W</t>
  </si>
  <si>
    <t>73519190R</t>
  </si>
  <si>
    <t>Vyzkoušení otopných těles ocelových tlakem</t>
  </si>
  <si>
    <t>735191905</t>
  </si>
  <si>
    <t>Oprava - odvzdušnění otopných těles</t>
  </si>
  <si>
    <t>998735102</t>
  </si>
  <si>
    <t>Přesun hmot tonážní pro otopná tělesa v objektech v do 12 m</t>
  </si>
  <si>
    <t>799730489R</t>
  </si>
  <si>
    <t>Pomocný montážní materiál, kotvící, spojovací, těsnící , drobné fitinky</t>
  </si>
  <si>
    <t>0,221*29</t>
  </si>
  <si>
    <t>2204 - 500-VZT</t>
  </si>
  <si>
    <t>751 - Vzduchotechnika</t>
  </si>
  <si>
    <t>729 - Chlazení-příprava</t>
  </si>
  <si>
    <t>751</t>
  </si>
  <si>
    <t>Vzduchotechnika</t>
  </si>
  <si>
    <t>751112111V</t>
  </si>
  <si>
    <t>potrubí kruhové D100mm (pozink. spirální švy)</t>
  </si>
  <si>
    <t>751112112V</t>
  </si>
  <si>
    <t>potrubí kruhové D125mm (pozink. spirální švy)</t>
  </si>
  <si>
    <t>751212112V</t>
  </si>
  <si>
    <t xml:space="preserve">Tvarovka (pozink. spirální švy) - koleno 90st -  D100</t>
  </si>
  <si>
    <t>751212210V</t>
  </si>
  <si>
    <t>Osové přechody kruhového potrubí (pozink. spirální švy), L=100 mm (redukce) 125/100mm</t>
  </si>
  <si>
    <t>751213647V</t>
  </si>
  <si>
    <t xml:space="preserve">Tvarovka T-kus   125 (pozink. spirální švy)</t>
  </si>
  <si>
    <t>751416216V</t>
  </si>
  <si>
    <t>Typová protidešťová stříška s výfukovou hlavicí pro ukončení výfuku odpadního vzduchu D125 mm</t>
  </si>
  <si>
    <t>" nad střechu pr. 150mm" 1,00</t>
  </si>
  <si>
    <t>751575141V</t>
  </si>
  <si>
    <t xml:space="preserve">Talířový ventil , s  upevňovacím rámečkem pr.100mm</t>
  </si>
  <si>
    <t>751616512V</t>
  </si>
  <si>
    <t>Diagonální ventilátor nástěnný (příp. instalace na strop) , tichý (230V/50Hz, max. příkon 29 W,</t>
  </si>
  <si>
    <t xml:space="preserve">" 0,18 A, max. množství dopravovaného vzduchu 122 m3/h. pracovní bod 80 m3/h, 120 Pa. </t>
  </si>
  <si>
    <t>"Krytí IPX4, hmotnost 2,8 kg, připojení O100 mm (Vortice Quadro Medio IT)</t>
  </si>
  <si>
    <t>751616513V</t>
  </si>
  <si>
    <t>Diagonální ventilátor nástěnný (příp. instalace na strop) , tichý (230V/50Hz, max. příkon 115 W,</t>
  </si>
  <si>
    <t xml:space="preserve"> "0,5 A, max. množství dopravovaného vzduchu 285 m3/h. pracovní bod 130 m3/h, 120 Pa. </t>
  </si>
  <si>
    <t>"Krytí IPX4, hmotnost 4,3 kg, připojení O100 mm (Vortice Quadro Super IT)</t>
  </si>
  <si>
    <t>751616789V</t>
  </si>
  <si>
    <t>Regulace ventilátorů, kabeláž - bude zvolena typová regulace (s doběhem), přesný typ je požadavkem</t>
  </si>
  <si>
    <t>" na profesi MaR" 2,00</t>
  </si>
  <si>
    <t>751728729V</t>
  </si>
  <si>
    <t>připojení ventilátorů, stavební úpravy - průrazy, prostup přes střechu, zapravení</t>
  </si>
  <si>
    <t>soub</t>
  </si>
  <si>
    <t xml:space="preserve">" povrchů,  uzemnění komponent na střeše" 1,00</t>
  </si>
  <si>
    <t>751213141V</t>
  </si>
  <si>
    <t>Kondenzátní jímka na patu VZT potrubí vedeného nad střechu (do nejnižšího místa)</t>
  </si>
  <si>
    <t xml:space="preserve">904      R01</t>
  </si>
  <si>
    <t>Hzs-zkousky v ramci montaz.praci Komplexni vyzkouseni</t>
  </si>
  <si>
    <t>h</t>
  </si>
  <si>
    <t>"Seřízení a uvedení do provozu, zaučení obsluhy</t>
  </si>
  <si>
    <t>998751202</t>
  </si>
  <si>
    <t>Přesun hmot procentní pro vzduchotechniku v objektech v do 24 m</t>
  </si>
  <si>
    <t>%</t>
  </si>
  <si>
    <t>729</t>
  </si>
  <si>
    <t>Chlazení-příprava</t>
  </si>
  <si>
    <t>729142301V</t>
  </si>
  <si>
    <t xml:space="preserve">Cu potrubí  6,35 mm tvrdé pájení , včetně tepelné izolace</t>
  </si>
  <si>
    <t>729142302V</t>
  </si>
  <si>
    <t xml:space="preserve">Cu potrubí  9,53 mm tvrdé pájení , včetně tepelné izolace</t>
  </si>
  <si>
    <t>729142354V</t>
  </si>
  <si>
    <t>Tlaková zkouška</t>
  </si>
  <si>
    <t>729729103V</t>
  </si>
  <si>
    <t>Kabeláž - propojení venkovních a vnitřních jednotek spolu s potrubním propojením</t>
  </si>
  <si>
    <t>"Stavební výpomoci spojené s přípravou a vedením potrubního a kabelového propojení</t>
  </si>
  <si>
    <t>799730489V</t>
  </si>
  <si>
    <t>2205 - 600- Elektroinstal...</t>
  </si>
  <si>
    <t xml:space="preserve">    741 - Elektroinstalace - silnoproud</t>
  </si>
  <si>
    <t xml:space="preserve">    741_2 - Elektroinstalace - rozvodnice</t>
  </si>
  <si>
    <t xml:space="preserve">    741_3 - Elektroinstalace - KLIMATIZACE</t>
  </si>
  <si>
    <t xml:space="preserve">    741_4 - Elektroinstalace - Rozvodnice KLIMA</t>
  </si>
  <si>
    <t xml:space="preserve">    741_9 - Elektroinstalace - ostatní</t>
  </si>
  <si>
    <t>971033131</t>
  </si>
  <si>
    <t>Vybourání otvorů ve zdivu cihelném D do 60 mm na MVC nebo MV tl do 150 mm</t>
  </si>
  <si>
    <t>971033141</t>
  </si>
  <si>
    <t>Vybourání otvorů ve zdivu cihelném D do 60 mm na MVC nebo MV tl do 300 mm</t>
  </si>
  <si>
    <t>973031616</t>
  </si>
  <si>
    <t>Vysekání kapes ve zdivu cihelném na MV nebo MVC pro špalíky do 100x100x50 mm</t>
  </si>
  <si>
    <t>974031121</t>
  </si>
  <si>
    <t>Vysekání rýh ve zdivu cihelném hl do 30 mm š do 30 mm</t>
  </si>
  <si>
    <t>2,383*29 "Přepočtené koeficientem množství</t>
  </si>
  <si>
    <t>997013804</t>
  </si>
  <si>
    <t>Poplatek za uložení na skládce (skládkovné) stavebního odpadu ze skla kód odpadu 17 02 02</t>
  </si>
  <si>
    <t>741</t>
  </si>
  <si>
    <t>Elektroinstalace - silnoproud</t>
  </si>
  <si>
    <t>Pol71</t>
  </si>
  <si>
    <t>Fluorescenční štítek s piktogramem nepodsvětlený</t>
  </si>
  <si>
    <t>741112001</t>
  </si>
  <si>
    <t>Montáž krabice zapuštěná plastová kruhová</t>
  </si>
  <si>
    <t>Pol44</t>
  </si>
  <si>
    <t>Krabice rozvodná KR</t>
  </si>
  <si>
    <t>Pol45</t>
  </si>
  <si>
    <t>Trojnásobný rámeček</t>
  </si>
  <si>
    <t>Pol64</t>
  </si>
  <si>
    <t>Svorkovnice OP v krabici</t>
  </si>
  <si>
    <t>741112061</t>
  </si>
  <si>
    <t>Montáž krabice přístrojová zapuštěná plastová kruhová</t>
  </si>
  <si>
    <t>Pol43</t>
  </si>
  <si>
    <t>Krabice přístrojová KP</t>
  </si>
  <si>
    <t>741120001</t>
  </si>
  <si>
    <t>Montáž vodič Cu izolovaný plný a laněný žíla 0,35-6 mm2 pod omítku (např. CY)</t>
  </si>
  <si>
    <t>Pol62</t>
  </si>
  <si>
    <t>Vodič CYA 6 zelenožlutý</t>
  </si>
  <si>
    <t>741120003</t>
  </si>
  <si>
    <t>Montáž vodič Cu izolovaný plný a laněný žíla 10-16 mm2 pod omítku (např. CY)</t>
  </si>
  <si>
    <t>Pol63</t>
  </si>
  <si>
    <t>Vodič CYA 16 zelenožlutý</t>
  </si>
  <si>
    <t>741120005</t>
  </si>
  <si>
    <t>Montáž vodič Cu izolovaný plný a laněný žíla 25-35 mm2 pod omítku (např. CY)</t>
  </si>
  <si>
    <t>Pol65</t>
  </si>
  <si>
    <t>Vodič CYA 25 zelenožlutý</t>
  </si>
  <si>
    <t>741122611</t>
  </si>
  <si>
    <t>Montáž kabel Cu plný kulatý žíla 3x1,5 až 6 mm2 uložený pevně (např. CYKY)</t>
  </si>
  <si>
    <t>270+300+2250</t>
  </si>
  <si>
    <t>Pol53</t>
  </si>
  <si>
    <t>Kabel CYKY 3Ox1,5</t>
  </si>
  <si>
    <t>Pol54</t>
  </si>
  <si>
    <t>Kabel CYKY 3Jx1,5</t>
  </si>
  <si>
    <t>Pol56</t>
  </si>
  <si>
    <t>Kabel CYKY 3Jx2,5</t>
  </si>
  <si>
    <t>741122641</t>
  </si>
  <si>
    <t>Montáž kabel Cu plný kulatý žíla 5x1,5 až 2,5 mm2 uložený pevně (např. CYKY)</t>
  </si>
  <si>
    <t>Pol55</t>
  </si>
  <si>
    <t>Kabel CYKY 5Jx1,5</t>
  </si>
  <si>
    <t>741122643</t>
  </si>
  <si>
    <t>Montáž kabel Cu plný kulatý žíla 5x10 mm2 uložený pevně (např. CYKY)</t>
  </si>
  <si>
    <t>Pol59</t>
  </si>
  <si>
    <t>Kabel CYKY 5Jx10</t>
  </si>
  <si>
    <t>741122644</t>
  </si>
  <si>
    <t>Montáž kabel Cu plný kulatý žíla 5x16 mm2 uložený pevně (např. CYKY)</t>
  </si>
  <si>
    <t>Pol60</t>
  </si>
  <si>
    <t>Kabel CYKY 5Jx16</t>
  </si>
  <si>
    <t>741129R01</t>
  </si>
  <si>
    <t>Montáž kabelových spon</t>
  </si>
  <si>
    <t>Pol60a</t>
  </si>
  <si>
    <t>Kabelové spony pro vedení kabelů v podhledu</t>
  </si>
  <si>
    <t>741130001</t>
  </si>
  <si>
    <t>Ukončení vodič izolovaný do 2,5 mm2 v rozváděči nebo na přístroji</t>
  </si>
  <si>
    <t>3*4+3*2+10</t>
  </si>
  <si>
    <t>741130021</t>
  </si>
  <si>
    <t>Ukončení vodič izolovaný do 2,5 mm2 na svorkovnici</t>
  </si>
  <si>
    <t>(78+1+64+20)*3+(11+13+9+6+2)*3+(2+36+2+13+14+1)*3+100</t>
  </si>
  <si>
    <t>741310201</t>
  </si>
  <si>
    <t>Montáž vypínač (polo)zapuštěný šroubové připojení 1-jednopólový</t>
  </si>
  <si>
    <t>Pol36</t>
  </si>
  <si>
    <t>Jednopólový spínač</t>
  </si>
  <si>
    <t>741310212</t>
  </si>
  <si>
    <t>Montáž ovladač (polo)zapuštěný šroubové připojení 1/0-tlačítkový zapínací</t>
  </si>
  <si>
    <t>Pol37</t>
  </si>
  <si>
    <t>Velkoplošné tlačítko</t>
  </si>
  <si>
    <t>741310231</t>
  </si>
  <si>
    <t>Montáž přepínač (polo)zapuštěný šroubové připojení 5-seriový</t>
  </si>
  <si>
    <t>Pol38</t>
  </si>
  <si>
    <t>Sériový přepínač</t>
  </si>
  <si>
    <t>741310233</t>
  </si>
  <si>
    <t>Montáž přepínač (polo)zapuštěný šroubové připojení 6-střídavý</t>
  </si>
  <si>
    <t>Pol39</t>
  </si>
  <si>
    <t>Střídavý přepínač</t>
  </si>
  <si>
    <t>741310238</t>
  </si>
  <si>
    <t>Montáž přepínač (polo)zapuštěný šroubové připojení 6+6 -dvojitý střídavý</t>
  </si>
  <si>
    <t>Pol40a</t>
  </si>
  <si>
    <t>Střídavý přepínač dvojitý</t>
  </si>
  <si>
    <t>741311003</t>
  </si>
  <si>
    <t>Montáž čidlo pohybu vestavné se zapojením vodičů</t>
  </si>
  <si>
    <t>Pol41</t>
  </si>
  <si>
    <t>Pohybové čidlo stropní</t>
  </si>
  <si>
    <t>741313042</t>
  </si>
  <si>
    <t>Montáž zásuvka (polo)zapuštěná šroubové připojení 2P+PE dvojí zapojení - průběžná</t>
  </si>
  <si>
    <t>78+1+64+20</t>
  </si>
  <si>
    <t>Pol32</t>
  </si>
  <si>
    <t>Zásuvka 230V/16A dvojitá</t>
  </si>
  <si>
    <t>Pol33</t>
  </si>
  <si>
    <t>Zásuvka 230V/16A dvojitá + 3.st.p.o.</t>
  </si>
  <si>
    <t>Pol34</t>
  </si>
  <si>
    <t>Zásuvka 230V/16A jednonásobná</t>
  </si>
  <si>
    <t>Pol35</t>
  </si>
  <si>
    <t>Zásuvka 230V/16A jednonásobná + 3.st.p.o.</t>
  </si>
  <si>
    <t>741330731</t>
  </si>
  <si>
    <t>Montáž relé pomocné ventilátorové</t>
  </si>
  <si>
    <t>Pol42</t>
  </si>
  <si>
    <t>Ventilátorové relé</t>
  </si>
  <si>
    <t>741372R01</t>
  </si>
  <si>
    <t>Montáž svítidel</t>
  </si>
  <si>
    <t>2+36+2+13+14+1</t>
  </si>
  <si>
    <t>Pol72a</t>
  </si>
  <si>
    <t>Svítidlo A vč.příslušenství a závěsu</t>
  </si>
  <si>
    <t>Pol73a</t>
  </si>
  <si>
    <t>Svítidlo B vč.příslušenství a montážního boxu</t>
  </si>
  <si>
    <t>Pol74</t>
  </si>
  <si>
    <t>Svítidlo BNO vč.příslušenství</t>
  </si>
  <si>
    <t>Pol75</t>
  </si>
  <si>
    <t>Svítidlo C vč.příslušenství</t>
  </si>
  <si>
    <t>Pol76a</t>
  </si>
  <si>
    <t>Svítidlo CNO vč.příslušenství, 1hodina</t>
  </si>
  <si>
    <t>Pol77</t>
  </si>
  <si>
    <t>Svítidlo D vč.příslušenství</t>
  </si>
  <si>
    <t>741910414</t>
  </si>
  <si>
    <t>Montáž žlab kovový šířky do 250 mm bez víka</t>
  </si>
  <si>
    <t>345754D5</t>
  </si>
  <si>
    <t>Drátěný kabelový žlab vč.úchytu-konzol z nerezové oceli</t>
  </si>
  <si>
    <t>741910421</t>
  </si>
  <si>
    <t>Montáž žlab kovový - uzavření víkem</t>
  </si>
  <si>
    <t>34575004</t>
  </si>
  <si>
    <t>víko drátěný kabelový žlab</t>
  </si>
  <si>
    <t>7419R001</t>
  </si>
  <si>
    <t>Přemístění ovládací jednotky, vč.napájení požární rolety</t>
  </si>
  <si>
    <t>34D1001</t>
  </si>
  <si>
    <t>Přemístění ovládací jednotky, vč.napájení požární rolety - specifikace</t>
  </si>
  <si>
    <t>kpl</t>
  </si>
  <si>
    <t>741110R01</t>
  </si>
  <si>
    <t>Montáž - protipožární ucpávky, zatěsnění kab.průvlaků v pož.přep.</t>
  </si>
  <si>
    <t>23170D07</t>
  </si>
  <si>
    <t>Protipožární ucpávky, zatěsnění kab.průvlaků v pož.přep. - specifikace</t>
  </si>
  <si>
    <t>7419R101</t>
  </si>
  <si>
    <t>Kompletační činnost (s montáží) + 4,5%</t>
  </si>
  <si>
    <t>3409_101</t>
  </si>
  <si>
    <t>Přesun (Specifikace) + 3%</t>
  </si>
  <si>
    <t>3409_102</t>
  </si>
  <si>
    <t>Prořez (Specifikace) + 2%</t>
  </si>
  <si>
    <t>3409_103</t>
  </si>
  <si>
    <t>Podružný materiál (Specifikace) + 3%</t>
  </si>
  <si>
    <t>Pol87</t>
  </si>
  <si>
    <t>Demontáž stávající elektroinstalace + 10%</t>
  </si>
  <si>
    <t>741_2</t>
  </si>
  <si>
    <t>Elektroinstalace - rozvodnice</t>
  </si>
  <si>
    <t>Pol151</t>
  </si>
  <si>
    <t>Demontáž stávajících rozvodnic + 15%</t>
  </si>
  <si>
    <t>741130004</t>
  </si>
  <si>
    <t>Ukončení vodič izolovaný do 6 mm2 v rozváděči nebo na přístroji</t>
  </si>
  <si>
    <t>741130005</t>
  </si>
  <si>
    <t>Ukončení vodič izolovaný do 10 mm2 v rozváděči nebo na přístroji</t>
  </si>
  <si>
    <t>741130006</t>
  </si>
  <si>
    <t>Ukončení vodič izolovaný do 16 mm2 v rozváděči nebo na přístroji</t>
  </si>
  <si>
    <t>741210002</t>
  </si>
  <si>
    <t>Montáž rozvodnice oceloplechová nebo plastová běžná do 50 kg</t>
  </si>
  <si>
    <t>Pol88a</t>
  </si>
  <si>
    <t>Rozv.R vč.usazení,přísluš. a montáže 590x885x160mm "Z"</t>
  </si>
  <si>
    <t>741330651</t>
  </si>
  <si>
    <t>Montáž relé pomocné vestavné střídavé</t>
  </si>
  <si>
    <t>34000D05</t>
  </si>
  <si>
    <t>Impulsní relé LQ6</t>
  </si>
  <si>
    <t>741310561</t>
  </si>
  <si>
    <t>Montáž vypínač tří/čtyřpól výkonový pojistkový do 63 A</t>
  </si>
  <si>
    <t>Pol128</t>
  </si>
  <si>
    <t>Vypínač A40/3</t>
  </si>
  <si>
    <t>Pol128a</t>
  </si>
  <si>
    <t>Vypínač A63/3</t>
  </si>
  <si>
    <t>741320105</t>
  </si>
  <si>
    <t>Montáž jističů jednopólových nn do 25 A ve skříni</t>
  </si>
  <si>
    <t>2+6+1+15</t>
  </si>
  <si>
    <t>Pol104</t>
  </si>
  <si>
    <t>Jistič B6/1</t>
  </si>
  <si>
    <t>Pol110</t>
  </si>
  <si>
    <t>Jistič C10/1</t>
  </si>
  <si>
    <t>Pol112</t>
  </si>
  <si>
    <t>Jistič B16/1</t>
  </si>
  <si>
    <t>Pol113</t>
  </si>
  <si>
    <t>Jistič C16/1</t>
  </si>
  <si>
    <t>741322072</t>
  </si>
  <si>
    <t>Montáž svodiče přepětí nn typ 2 třípólových dvoudílných s vložením modulu</t>
  </si>
  <si>
    <t>Pol99</t>
  </si>
  <si>
    <t>Svodič přepětí T1+T2, 3+1</t>
  </si>
  <si>
    <t>Pol100</t>
  </si>
  <si>
    <t>Svodič přepětí T2</t>
  </si>
  <si>
    <t>741320165</t>
  </si>
  <si>
    <t>Montáž jističů třípólových nn do 25 A ve skříni</t>
  </si>
  <si>
    <t>Pol118</t>
  </si>
  <si>
    <t>Jistič B25/3</t>
  </si>
  <si>
    <t>741321003</t>
  </si>
  <si>
    <t>Montáž proudových chráničů dvoupólových nn do 25 A ve skříni</t>
  </si>
  <si>
    <t>Pol108</t>
  </si>
  <si>
    <t>Jistič s chráničem B16/003</t>
  </si>
  <si>
    <t>741330001</t>
  </si>
  <si>
    <t>Montáž stykač stejnosměrný vestavný jednopólový do 40 A</t>
  </si>
  <si>
    <t>Pol101</t>
  </si>
  <si>
    <t>Stykač R20</t>
  </si>
  <si>
    <t>7419R102</t>
  </si>
  <si>
    <t>3409_104</t>
  </si>
  <si>
    <t>3409_105</t>
  </si>
  <si>
    <t>3409_106</t>
  </si>
  <si>
    <t>741_3</t>
  </si>
  <si>
    <t>Elektroinstalace - KLIMATIZACE</t>
  </si>
  <si>
    <t>741110062</t>
  </si>
  <si>
    <t>Montáž trubka plastová ohebná D přes 23 do 35 mm uložená pod omítku</t>
  </si>
  <si>
    <t>34571156</t>
  </si>
  <si>
    <t>trubka elektroinstalační ohebná z PH, D 28,4/34,5mm</t>
  </si>
  <si>
    <t>15*1,05 "Přepočtené koeficientem množství</t>
  </si>
  <si>
    <t>10+10+10</t>
  </si>
  <si>
    <t>Pol176</t>
  </si>
  <si>
    <t>Kabel CYKY 3Jx4</t>
  </si>
  <si>
    <t>Pol177</t>
  </si>
  <si>
    <t>Kabel CYKY 3Jx6</t>
  </si>
  <si>
    <t>Pol4D7</t>
  </si>
  <si>
    <t>Krabice rozvodná KR IP66</t>
  </si>
  <si>
    <t>741112112</t>
  </si>
  <si>
    <t>Montáž rozvodka nástěnná plastová čtyřhranná vodič D do 6 mm2</t>
  </si>
  <si>
    <t>7419R104</t>
  </si>
  <si>
    <t>3409_107</t>
  </si>
  <si>
    <t>3409_108</t>
  </si>
  <si>
    <t>3409_109</t>
  </si>
  <si>
    <t>741_4</t>
  </si>
  <si>
    <t>Elektroinstalace - Rozvodnice KLIMA</t>
  </si>
  <si>
    <t>741210001</t>
  </si>
  <si>
    <t>Montáž rozvodnice oceloplechová nebo plastová běžná do 20 kg</t>
  </si>
  <si>
    <t>Pol90a</t>
  </si>
  <si>
    <t>Rozvodnice nástěnná, IP40, 1-řadá, 18M, plná dvířka, 396x236x112mm</t>
  </si>
  <si>
    <t>1+1</t>
  </si>
  <si>
    <t>Pol107</t>
  </si>
  <si>
    <t>Jistič s chráničem C16/003</t>
  </si>
  <si>
    <t>Pol108a</t>
  </si>
  <si>
    <t>Jistič s chráničem C25/003</t>
  </si>
  <si>
    <t>741321013</t>
  </si>
  <si>
    <t>Montáž proudových chráničů dvoupólových nn do 63 A ve skříni</t>
  </si>
  <si>
    <t>Pol108b</t>
  </si>
  <si>
    <t>Jistič s chráničem C40/003</t>
  </si>
  <si>
    <t>7419R111</t>
  </si>
  <si>
    <t>3409_110</t>
  </si>
  <si>
    <t>3409_111</t>
  </si>
  <si>
    <t>3409_112</t>
  </si>
  <si>
    <t>741_9</t>
  </si>
  <si>
    <t>Elektroinstalace - ostatní</t>
  </si>
  <si>
    <t>741810003</t>
  </si>
  <si>
    <t>Zkoušky a prohlídky elektrických rozvodů a zařízení celková prohlídka a vyhotovení revizní zprávy pro objem montážních prací přes 500 do 1000 tis. Kč</t>
  </si>
  <si>
    <t>741810011</t>
  </si>
  <si>
    <t>Příplatek k celkové prohlídce za každých dalších 500 000,- Kč</t>
  </si>
  <si>
    <t>Pol152</t>
  </si>
  <si>
    <t>Ostatní náklady zhotovitele uvedené níže, pokud nejsou zahrnuty v jiných položkách tohoto soupisu:</t>
  </si>
  <si>
    <t>"Kolaudační souhlas (rozhodnutí) a to vč.všech příslušných podkladů jako např. výsledky zkoušek</t>
  </si>
  <si>
    <t>"Technické listy výrobků a materiálů, prohlášení o shodě, certifikáty, záruční listy, atd.</t>
  </si>
  <si>
    <t>"Průkaz způsobilosti určeného technického zařízení (UTZ)</t>
  </si>
  <si>
    <t>"Doklady (osvědčení o bezpečnosti nezávislého pozorovatele) podle prováděcího nařízení komise EU č.402/2013</t>
  </si>
  <si>
    <t>"Stanoviska dotčených orgánů státní správy a vlastníků (provozovatelů) veřejné dopravní a technické infrastruktury</t>
  </si>
  <si>
    <t>"Správní poplatky</t>
  </si>
  <si>
    <t xml:space="preserve">"celkem"  1</t>
  </si>
  <si>
    <t>Pol161</t>
  </si>
  <si>
    <t>Technická řešení - návrh a projednání kolizí se skrytými konstrukcemi, vč.nákladů souvisejících s technickým řešením případných kolizí stavby se skrytými konstrukcemi, které projektant nemohl předvídat</t>
  </si>
  <si>
    <t>Pol162</t>
  </si>
  <si>
    <t>Provedení všech zkoušek a revizí předepsaných projektovou dokumentací, platnými normami, návodů k obsluze - (neuvedených v jednotlivých soupisech prací).</t>
  </si>
  <si>
    <t>Pol163</t>
  </si>
  <si>
    <t>Součinnost s ostatními zúčastněnými stranami: se zástupci objednatele, projektanta, TDI, AD, koordinátora bezpečnosti</t>
  </si>
  <si>
    <t xml:space="preserve">2206 - 700-  Vnitřní SLP....</t>
  </si>
  <si>
    <t>D2 - Strukturovaná kabeláž - SK - MATERIÁL</t>
  </si>
  <si>
    <t>D3 - Domácí telefon - MATERIÁL</t>
  </si>
  <si>
    <t>D4 - Požární roleta - MATERIÁL</t>
  </si>
  <si>
    <t>D5 - Kabelážní trasy - MATERIÁL</t>
  </si>
  <si>
    <t>D1 - Montáže</t>
  </si>
  <si>
    <t>D6 - Réžie</t>
  </si>
  <si>
    <t>D2</t>
  </si>
  <si>
    <t>Strukturovaná kabeláž - SK - MATERIÁL</t>
  </si>
  <si>
    <t>0028</t>
  </si>
  <si>
    <t>kabel UTP Cat. 5e LSOH</t>
  </si>
  <si>
    <t>9114</t>
  </si>
  <si>
    <t>19' rozvaděč jednodílný 15U/500mm celoskleněné dveře</t>
  </si>
  <si>
    <t>9607</t>
  </si>
  <si>
    <t>19" napájecí panel 5x 230V, přepěťová ochrana</t>
  </si>
  <si>
    <t>jks</t>
  </si>
  <si>
    <t>4071</t>
  </si>
  <si>
    <t>Modulární patch panel, 24 port, 1U, černý, 19"</t>
  </si>
  <si>
    <t>2506184</t>
  </si>
  <si>
    <t>krabice přístrojová KP68, pod omítku</t>
  </si>
  <si>
    <t>42551</t>
  </si>
  <si>
    <t>zásuvka datová 2x RJ45 modulární, instalace pod omítku</t>
  </si>
  <si>
    <t>50041</t>
  </si>
  <si>
    <t>konektor RJ45 UTP Cat5e "keystone" beznástrojový</t>
  </si>
  <si>
    <t>Pol1</t>
  </si>
  <si>
    <t>drobný instalační materiál</t>
  </si>
  <si>
    <t>D3</t>
  </si>
  <si>
    <t>Domácí telefon - MATERIÁL</t>
  </si>
  <si>
    <t>7428241</t>
  </si>
  <si>
    <t>Domácí telefon audio kit pro 1 účastníka 4+N ( 1 tlačítko)</t>
  </si>
  <si>
    <t xml:space="preserve">"Dveřní tablo -     </t>
  </si>
  <si>
    <t>"1 tlačítkový kompaktní panel, hliníkové tělo , stříbrná barva,</t>
  </si>
  <si>
    <t>"montáž pod omítku vč. krabice pod omítku, rozměr 134 x 148mm (š.v)</t>
  </si>
  <si>
    <t xml:space="preserve">"Telefon -                           </t>
  </si>
  <si>
    <t>"audio přístroj, elektronické vyzvánění, tlačítko pro dveřní zámek,</t>
  </si>
  <si>
    <t>"montáž na omítku, tělo ABS plast bílý, rozměr 86 x 220x 56mm (šxvxh)</t>
  </si>
  <si>
    <t>"napáječ</t>
  </si>
  <si>
    <t xml:space="preserve">" 230V 18VA / 12V AC, montáž DIN, rozměr 52 x 90 x 60 mm (šxvxh)         </t>
  </si>
  <si>
    <t>4009933</t>
  </si>
  <si>
    <t>plastový rozvaděč na zeď 150x110x140 IP56</t>
  </si>
  <si>
    <t>1000790</t>
  </si>
  <si>
    <t>kabel sdělovací stíněný SYKFY 5x2x0,5</t>
  </si>
  <si>
    <t>1145455</t>
  </si>
  <si>
    <t>kabel napájecí 2x0,75 lanko</t>
  </si>
  <si>
    <t>Pol2</t>
  </si>
  <si>
    <t>drobný montážní materiál</t>
  </si>
  <si>
    <t>D4</t>
  </si>
  <si>
    <t>Požární roleta - MATERIÁL</t>
  </si>
  <si>
    <t>4010749</t>
  </si>
  <si>
    <t>kabel signální J-Y(St)Y 2x2x0,8 rudý</t>
  </si>
  <si>
    <t>SOLO A5-001 (S.D.A.)</t>
  </si>
  <si>
    <t>zkušební plyn optokouřového hlásiče</t>
  </si>
  <si>
    <t>Pol3</t>
  </si>
  <si>
    <t>D5</t>
  </si>
  <si>
    <t>Kabelážní trasy - MATERIÁL</t>
  </si>
  <si>
    <t>Pol4</t>
  </si>
  <si>
    <t>instalační žlab drátěný 50x50 2 m vč. příslušenství</t>
  </si>
  <si>
    <t>SKM</t>
  </si>
  <si>
    <t>7120132</t>
  </si>
  <si>
    <t>nosník žlabu nástěnný</t>
  </si>
  <si>
    <t>6004402</t>
  </si>
  <si>
    <t>instalační trubka ohebná PVC 20 mm, 320N</t>
  </si>
  <si>
    <t>1237243</t>
  </si>
  <si>
    <t>instalační trubka ohebná PVC 40 mm, 320N</t>
  </si>
  <si>
    <t>5005420</t>
  </si>
  <si>
    <t>krabice odbočná KO125 s víčkem, pod omítku</t>
  </si>
  <si>
    <t>Pol5</t>
  </si>
  <si>
    <t>D1</t>
  </si>
  <si>
    <t>Montáže</t>
  </si>
  <si>
    <t>Pol6</t>
  </si>
  <si>
    <t>drážka ve zdivu 3x3 cm, cihla</t>
  </si>
  <si>
    <t>Pol7</t>
  </si>
  <si>
    <t>drážka ve zdivu 10x7 cm, cihla</t>
  </si>
  <si>
    <t>Pol8</t>
  </si>
  <si>
    <t>instalace krabice do pr. 70 mm pod omítku</t>
  </si>
  <si>
    <t>Pol9</t>
  </si>
  <si>
    <t>instalace krabice do pr. 125 mm pod omítku</t>
  </si>
  <si>
    <t>Pol10</t>
  </si>
  <si>
    <t>průraz stropem do pr. 40 mm</t>
  </si>
  <si>
    <t>Pol11</t>
  </si>
  <si>
    <t>montáž drátěného žlabu 50x50</t>
  </si>
  <si>
    <t>Pol12</t>
  </si>
  <si>
    <t>montáž trubky ohebné pr. 20</t>
  </si>
  <si>
    <t>Pol13</t>
  </si>
  <si>
    <t>montáž trubky ohebné pr. 40</t>
  </si>
  <si>
    <t>Pol14</t>
  </si>
  <si>
    <t>instalace slp. kabelu</t>
  </si>
  <si>
    <t>Pol15</t>
  </si>
  <si>
    <t>Montáž datového rozvaděče vč. výzbroje</t>
  </si>
  <si>
    <t>Pol16</t>
  </si>
  <si>
    <t>montáž dat. zasuvky 2x RJ45</t>
  </si>
  <si>
    <t>Pol17</t>
  </si>
  <si>
    <t>zapojení konektoru RJ45 "keystone"</t>
  </si>
  <si>
    <t>Pol18</t>
  </si>
  <si>
    <t>Montáž, zapojení a zprovoznění sady DT</t>
  </si>
  <si>
    <t>Pol19</t>
  </si>
  <si>
    <t>demontáž výzbroje požární rolety</t>
  </si>
  <si>
    <t>Pol20</t>
  </si>
  <si>
    <t>montáž, zapojení a zprovoznění výzbroje požární rolety</t>
  </si>
  <si>
    <t>Pol21</t>
  </si>
  <si>
    <t>funkční zkouška požární rolety</t>
  </si>
  <si>
    <t>Pol22</t>
  </si>
  <si>
    <t>Měření datového kabelu</t>
  </si>
  <si>
    <t>D6</t>
  </si>
  <si>
    <t>Réžie</t>
  </si>
  <si>
    <t>Pol23</t>
  </si>
  <si>
    <t>mimostaveništní doprava</t>
  </si>
  <si>
    <t>km</t>
  </si>
  <si>
    <t>Pol24</t>
  </si>
  <si>
    <t>dokumentace skutečného provedení 6x tisk</t>
  </si>
  <si>
    <t>Pol25</t>
  </si>
  <si>
    <t>revizní zpráva požární rolety</t>
  </si>
  <si>
    <t>Pol26</t>
  </si>
  <si>
    <t>měřící protokol strukturované kabeláže 2x tisk</t>
  </si>
  <si>
    <t>2210 - Vedlejší rozpočtov...</t>
  </si>
  <si>
    <t>VRN - VRN</t>
  </si>
  <si>
    <t xml:space="preserve">    VRN11 - VEDLEJŠÍ NÁKLADY STAVBY</t>
  </si>
  <si>
    <t xml:space="preserve">    VRN91 - OSTATNÍ NÁKLADY STAVBY</t>
  </si>
  <si>
    <t>HZS - Hodinové zúčtovací sazby</t>
  </si>
  <si>
    <t>VRN</t>
  </si>
  <si>
    <t>VRN11</t>
  </si>
  <si>
    <t>VEDLEJŠÍ NÁKLADY STAVBY</t>
  </si>
  <si>
    <t>VRN11-01</t>
  </si>
  <si>
    <t>Náklady zhotovitele související se zajištěním provozů nutných pro provádění díla - zřízení zařízení staveniště, provoz vč.nákladů na energie a vodu, likvidace zařízení staveniště</t>
  </si>
  <si>
    <t>VRN91</t>
  </si>
  <si>
    <t>OSTATNÍ NÁKLADY STAVBY</t>
  </si>
  <si>
    <t>VRN91-01</t>
  </si>
  <si>
    <t>Náklady zhotovitele související se zajištěním a provedením kompletního díla dle PD a souvisejících dokladů - kompletační činnost (0,9%)</t>
  </si>
  <si>
    <t>VRN91-51</t>
  </si>
  <si>
    <t>Náklady na projekční práce - dokumentace skutečného provedení stavby dle zadávací dokumentace</t>
  </si>
  <si>
    <t>VRN91-98</t>
  </si>
  <si>
    <t>Provoz investora - ztížené podmínky realizace z důvodu trvalého provozu dráhy v těsné blízkosti staveniště (0,8%)</t>
  </si>
  <si>
    <t>HZS</t>
  </si>
  <si>
    <t>Hodinové zúčtovací sazby</t>
  </si>
  <si>
    <t>HZS1293</t>
  </si>
  <si>
    <t>Hodinová zúčtovací sazba - ostatní nepředvídané práce pomocné</t>
  </si>
  <si>
    <t>262144</t>
  </si>
  <si>
    <t>HZS3243</t>
  </si>
  <si>
    <t>Hodinová zúčtovací sazba - ostatní nepředvídané práce odborné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</si>
</sst>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167" fontId="36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2102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 xml:space="preserve"> Třinec ON - Úprava nevyužitých prostor_rozpočet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ŽST Třinec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22. 4. 2021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Správa železnic, s.o., Dlážděná 1003/7, Praha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PROJEKT STUDIO -Ing. Pavel KRÁTKÝ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ROUND(SUM(AG95:AG101),2)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ROUND(SUM(AS95:AS101),2)</f>
        <v>0</v>
      </c>
      <c r="AT94" s="115">
        <f>ROUND(SUM(AV94:AW94),2)</f>
        <v>0</v>
      </c>
      <c r="AU94" s="116">
        <f>ROUND(SUM(AU95:AU101),5)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ROUND(SUM(AZ95:AZ101),2)</f>
        <v>0</v>
      </c>
      <c r="BA94" s="115">
        <f>ROUND(SUM(BA95:BA101),2)</f>
        <v>0</v>
      </c>
      <c r="BB94" s="115">
        <f>ROUND(SUM(BB95:BB101),2)</f>
        <v>0</v>
      </c>
      <c r="BC94" s="115">
        <f>ROUND(SUM(BC95:BC101),2)</f>
        <v>0</v>
      </c>
      <c r="BD94" s="117">
        <f>ROUND(SUM(BD95:BD101),2)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'2201 - 100 - ASŘ, 200 - SKŘ'!J30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'2201 - 100 - ASŘ, 200 - SKŘ'!P139</f>
        <v>0</v>
      </c>
      <c r="AV95" s="129">
        <f>'2201 - 100 - ASŘ, 200 - SKŘ'!J33</f>
        <v>0</v>
      </c>
      <c r="AW95" s="129">
        <f>'2201 - 100 - ASŘ, 200 - SKŘ'!J34</f>
        <v>0</v>
      </c>
      <c r="AX95" s="129">
        <f>'2201 - 100 - ASŘ, 200 - SKŘ'!J35</f>
        <v>0</v>
      </c>
      <c r="AY95" s="129">
        <f>'2201 - 100 - ASŘ, 200 - SKŘ'!J36</f>
        <v>0</v>
      </c>
      <c r="AZ95" s="129">
        <f>'2201 - 100 - ASŘ, 200 - SKŘ'!F33</f>
        <v>0</v>
      </c>
      <c r="BA95" s="129">
        <f>'2201 - 100 - ASŘ, 200 - SKŘ'!F34</f>
        <v>0</v>
      </c>
      <c r="BB95" s="129">
        <f>'2201 - 100 - ASŘ, 200 - SKŘ'!F35</f>
        <v>0</v>
      </c>
      <c r="BC95" s="129">
        <f>'2201 - 100 - ASŘ, 200 - SKŘ'!F36</f>
        <v>0</v>
      </c>
      <c r="BD95" s="131">
        <f>'2201 - 100 - ASŘ, 200 - SKŘ'!F37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16.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'2202 - 300-ZTI'!J30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'2202 - 300-ZTI'!P124</f>
        <v>0</v>
      </c>
      <c r="AV96" s="129">
        <f>'2202 - 300-ZTI'!J33</f>
        <v>0</v>
      </c>
      <c r="AW96" s="129">
        <f>'2202 - 300-ZTI'!J34</f>
        <v>0</v>
      </c>
      <c r="AX96" s="129">
        <f>'2202 - 300-ZTI'!J35</f>
        <v>0</v>
      </c>
      <c r="AY96" s="129">
        <f>'2202 - 300-ZTI'!J36</f>
        <v>0</v>
      </c>
      <c r="AZ96" s="129">
        <f>'2202 - 300-ZTI'!F33</f>
        <v>0</v>
      </c>
      <c r="BA96" s="129">
        <f>'2202 - 300-ZTI'!F34</f>
        <v>0</v>
      </c>
      <c r="BB96" s="129">
        <f>'2202 - 300-ZTI'!F35</f>
        <v>0</v>
      </c>
      <c r="BC96" s="129">
        <f>'2202 - 300-ZTI'!F36</f>
        <v>0</v>
      </c>
      <c r="BD96" s="131">
        <f>'2202 - 300-ZTI'!F37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7" customFormat="1" ht="16.5" customHeight="1">
      <c r="A97" s="120" t="s">
        <v>80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'2203 - 400- Vytápění'!J30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28">
        <v>0</v>
      </c>
      <c r="AT97" s="129">
        <f>ROUND(SUM(AV97:AW97),2)</f>
        <v>0</v>
      </c>
      <c r="AU97" s="130">
        <f>'2203 - 400- Vytápění'!P123</f>
        <v>0</v>
      </c>
      <c r="AV97" s="129">
        <f>'2203 - 400- Vytápění'!J33</f>
        <v>0</v>
      </c>
      <c r="AW97" s="129">
        <f>'2203 - 400- Vytápění'!J34</f>
        <v>0</v>
      </c>
      <c r="AX97" s="129">
        <f>'2203 - 400- Vytápění'!J35</f>
        <v>0</v>
      </c>
      <c r="AY97" s="129">
        <f>'2203 - 400- Vytápění'!J36</f>
        <v>0</v>
      </c>
      <c r="AZ97" s="129">
        <f>'2203 - 400- Vytápění'!F33</f>
        <v>0</v>
      </c>
      <c r="BA97" s="129">
        <f>'2203 - 400- Vytápění'!F34</f>
        <v>0</v>
      </c>
      <c r="BB97" s="129">
        <f>'2203 - 400- Vytápění'!F35</f>
        <v>0</v>
      </c>
      <c r="BC97" s="129">
        <f>'2203 - 400- Vytápění'!F36</f>
        <v>0</v>
      </c>
      <c r="BD97" s="131">
        <f>'2203 - 400- Vytápění'!F37</f>
        <v>0</v>
      </c>
      <c r="BE97" s="7"/>
      <c r="BT97" s="132" t="s">
        <v>84</v>
      </c>
      <c r="BV97" s="132" t="s">
        <v>78</v>
      </c>
      <c r="BW97" s="132" t="s">
        <v>92</v>
      </c>
      <c r="BX97" s="132" t="s">
        <v>5</v>
      </c>
      <c r="CL97" s="132" t="s">
        <v>1</v>
      </c>
      <c r="CM97" s="132" t="s">
        <v>86</v>
      </c>
    </row>
    <row r="98" s="7" customFormat="1" ht="16.5" customHeight="1">
      <c r="A98" s="120" t="s">
        <v>80</v>
      </c>
      <c r="B98" s="121"/>
      <c r="C98" s="122"/>
      <c r="D98" s="123" t="s">
        <v>93</v>
      </c>
      <c r="E98" s="123"/>
      <c r="F98" s="123"/>
      <c r="G98" s="123"/>
      <c r="H98" s="123"/>
      <c r="I98" s="124"/>
      <c r="J98" s="123" t="s">
        <v>94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'2204 - 500-VZT'!J30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83</v>
      </c>
      <c r="AR98" s="127"/>
      <c r="AS98" s="128">
        <v>0</v>
      </c>
      <c r="AT98" s="129">
        <f>ROUND(SUM(AV98:AW98),2)</f>
        <v>0</v>
      </c>
      <c r="AU98" s="130">
        <f>'2204 - 500-VZT'!P119</f>
        <v>0</v>
      </c>
      <c r="AV98" s="129">
        <f>'2204 - 500-VZT'!J33</f>
        <v>0</v>
      </c>
      <c r="AW98" s="129">
        <f>'2204 - 500-VZT'!J34</f>
        <v>0</v>
      </c>
      <c r="AX98" s="129">
        <f>'2204 - 500-VZT'!J35</f>
        <v>0</v>
      </c>
      <c r="AY98" s="129">
        <f>'2204 - 500-VZT'!J36</f>
        <v>0</v>
      </c>
      <c r="AZ98" s="129">
        <f>'2204 - 500-VZT'!F33</f>
        <v>0</v>
      </c>
      <c r="BA98" s="129">
        <f>'2204 - 500-VZT'!F34</f>
        <v>0</v>
      </c>
      <c r="BB98" s="129">
        <f>'2204 - 500-VZT'!F35</f>
        <v>0</v>
      </c>
      <c r="BC98" s="129">
        <f>'2204 - 500-VZT'!F36</f>
        <v>0</v>
      </c>
      <c r="BD98" s="131">
        <f>'2204 - 500-VZT'!F37</f>
        <v>0</v>
      </c>
      <c r="BE98" s="7"/>
      <c r="BT98" s="132" t="s">
        <v>84</v>
      </c>
      <c r="BV98" s="132" t="s">
        <v>78</v>
      </c>
      <c r="BW98" s="132" t="s">
        <v>95</v>
      </c>
      <c r="BX98" s="132" t="s">
        <v>5</v>
      </c>
      <c r="CL98" s="132" t="s">
        <v>1</v>
      </c>
      <c r="CM98" s="132" t="s">
        <v>86</v>
      </c>
    </row>
    <row r="99" s="7" customFormat="1" ht="16.5" customHeight="1">
      <c r="A99" s="120" t="s">
        <v>80</v>
      </c>
      <c r="B99" s="121"/>
      <c r="C99" s="122"/>
      <c r="D99" s="123" t="s">
        <v>96</v>
      </c>
      <c r="E99" s="123"/>
      <c r="F99" s="123"/>
      <c r="G99" s="123"/>
      <c r="H99" s="123"/>
      <c r="I99" s="124"/>
      <c r="J99" s="123" t="s">
        <v>97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'2205 - 600- Elektroinstal...'!J30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83</v>
      </c>
      <c r="AR99" s="127"/>
      <c r="AS99" s="128">
        <v>0</v>
      </c>
      <c r="AT99" s="129">
        <f>ROUND(SUM(AV99:AW99),2)</f>
        <v>0</v>
      </c>
      <c r="AU99" s="130">
        <f>'2205 - 600- Elektroinstal...'!P124</f>
        <v>0</v>
      </c>
      <c r="AV99" s="129">
        <f>'2205 - 600- Elektroinstal...'!J33</f>
        <v>0</v>
      </c>
      <c r="AW99" s="129">
        <f>'2205 - 600- Elektroinstal...'!J34</f>
        <v>0</v>
      </c>
      <c r="AX99" s="129">
        <f>'2205 - 600- Elektroinstal...'!J35</f>
        <v>0</v>
      </c>
      <c r="AY99" s="129">
        <f>'2205 - 600- Elektroinstal...'!J36</f>
        <v>0</v>
      </c>
      <c r="AZ99" s="129">
        <f>'2205 - 600- Elektroinstal...'!F33</f>
        <v>0</v>
      </c>
      <c r="BA99" s="129">
        <f>'2205 - 600- Elektroinstal...'!F34</f>
        <v>0</v>
      </c>
      <c r="BB99" s="129">
        <f>'2205 - 600- Elektroinstal...'!F35</f>
        <v>0</v>
      </c>
      <c r="BC99" s="129">
        <f>'2205 - 600- Elektroinstal...'!F36</f>
        <v>0</v>
      </c>
      <c r="BD99" s="131">
        <f>'2205 - 600- Elektroinstal...'!F37</f>
        <v>0</v>
      </c>
      <c r="BE99" s="7"/>
      <c r="BT99" s="132" t="s">
        <v>84</v>
      </c>
      <c r="BV99" s="132" t="s">
        <v>78</v>
      </c>
      <c r="BW99" s="132" t="s">
        <v>98</v>
      </c>
      <c r="BX99" s="132" t="s">
        <v>5</v>
      </c>
      <c r="CL99" s="132" t="s">
        <v>1</v>
      </c>
      <c r="CM99" s="132" t="s">
        <v>86</v>
      </c>
    </row>
    <row r="100" s="7" customFormat="1" ht="16.5" customHeight="1">
      <c r="A100" s="120" t="s">
        <v>80</v>
      </c>
      <c r="B100" s="121"/>
      <c r="C100" s="122"/>
      <c r="D100" s="123" t="s">
        <v>99</v>
      </c>
      <c r="E100" s="123"/>
      <c r="F100" s="123"/>
      <c r="G100" s="123"/>
      <c r="H100" s="123"/>
      <c r="I100" s="124"/>
      <c r="J100" s="123" t="s">
        <v>100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'2206 - 700-  Vnitřní SLP....'!J30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83</v>
      </c>
      <c r="AR100" s="127"/>
      <c r="AS100" s="128">
        <v>0</v>
      </c>
      <c r="AT100" s="129">
        <f>ROUND(SUM(AV100:AW100),2)</f>
        <v>0</v>
      </c>
      <c r="AU100" s="130">
        <f>'2206 - 700-  Vnitřní SLP....'!P122</f>
        <v>0</v>
      </c>
      <c r="AV100" s="129">
        <f>'2206 - 700-  Vnitřní SLP....'!J33</f>
        <v>0</v>
      </c>
      <c r="AW100" s="129">
        <f>'2206 - 700-  Vnitřní SLP....'!J34</f>
        <v>0</v>
      </c>
      <c r="AX100" s="129">
        <f>'2206 - 700-  Vnitřní SLP....'!J35</f>
        <v>0</v>
      </c>
      <c r="AY100" s="129">
        <f>'2206 - 700-  Vnitřní SLP....'!J36</f>
        <v>0</v>
      </c>
      <c r="AZ100" s="129">
        <f>'2206 - 700-  Vnitřní SLP....'!F33</f>
        <v>0</v>
      </c>
      <c r="BA100" s="129">
        <f>'2206 - 700-  Vnitřní SLP....'!F34</f>
        <v>0</v>
      </c>
      <c r="BB100" s="129">
        <f>'2206 - 700-  Vnitřní SLP....'!F35</f>
        <v>0</v>
      </c>
      <c r="BC100" s="129">
        <f>'2206 - 700-  Vnitřní SLP....'!F36</f>
        <v>0</v>
      </c>
      <c r="BD100" s="131">
        <f>'2206 - 700-  Vnitřní SLP....'!F37</f>
        <v>0</v>
      </c>
      <c r="BE100" s="7"/>
      <c r="BT100" s="132" t="s">
        <v>84</v>
      </c>
      <c r="BV100" s="132" t="s">
        <v>78</v>
      </c>
      <c r="BW100" s="132" t="s">
        <v>101</v>
      </c>
      <c r="BX100" s="132" t="s">
        <v>5</v>
      </c>
      <c r="CL100" s="132" t="s">
        <v>1</v>
      </c>
      <c r="CM100" s="132" t="s">
        <v>86</v>
      </c>
    </row>
    <row r="101" s="7" customFormat="1" ht="16.5" customHeight="1">
      <c r="A101" s="120" t="s">
        <v>80</v>
      </c>
      <c r="B101" s="121"/>
      <c r="C101" s="122"/>
      <c r="D101" s="123" t="s">
        <v>102</v>
      </c>
      <c r="E101" s="123"/>
      <c r="F101" s="123"/>
      <c r="G101" s="123"/>
      <c r="H101" s="123"/>
      <c r="I101" s="124"/>
      <c r="J101" s="123" t="s">
        <v>103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'2210 - Vedlejší rozpočtov...'!J30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83</v>
      </c>
      <c r="AR101" s="127"/>
      <c r="AS101" s="133">
        <v>0</v>
      </c>
      <c r="AT101" s="134">
        <f>ROUND(SUM(AV101:AW101),2)</f>
        <v>0</v>
      </c>
      <c r="AU101" s="135">
        <f>'2210 - Vedlejší rozpočtov...'!P120</f>
        <v>0</v>
      </c>
      <c r="AV101" s="134">
        <f>'2210 - Vedlejší rozpočtov...'!J33</f>
        <v>0</v>
      </c>
      <c r="AW101" s="134">
        <f>'2210 - Vedlejší rozpočtov...'!J34</f>
        <v>0</v>
      </c>
      <c r="AX101" s="134">
        <f>'2210 - Vedlejší rozpočtov...'!J35</f>
        <v>0</v>
      </c>
      <c r="AY101" s="134">
        <f>'2210 - Vedlejší rozpočtov...'!J36</f>
        <v>0</v>
      </c>
      <c r="AZ101" s="134">
        <f>'2210 - Vedlejší rozpočtov...'!F33</f>
        <v>0</v>
      </c>
      <c r="BA101" s="134">
        <f>'2210 - Vedlejší rozpočtov...'!F34</f>
        <v>0</v>
      </c>
      <c r="BB101" s="134">
        <f>'2210 - Vedlejší rozpočtov...'!F35</f>
        <v>0</v>
      </c>
      <c r="BC101" s="134">
        <f>'2210 - Vedlejší rozpočtov...'!F36</f>
        <v>0</v>
      </c>
      <c r="BD101" s="136">
        <f>'2210 - Vedlejší rozpočtov...'!F37</f>
        <v>0</v>
      </c>
      <c r="BE101" s="7"/>
      <c r="BT101" s="132" t="s">
        <v>84</v>
      </c>
      <c r="BV101" s="132" t="s">
        <v>78</v>
      </c>
      <c r="BW101" s="132" t="s">
        <v>104</v>
      </c>
      <c r="BX101" s="132" t="s">
        <v>5</v>
      </c>
      <c r="CL101" s="132" t="s">
        <v>1</v>
      </c>
      <c r="CM101" s="132" t="s">
        <v>86</v>
      </c>
    </row>
    <row r="102" s="2" customFormat="1" ht="30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</sheetData>
  <sheetProtection sheet="1" formatColumns="0" formatRows="0" objects="1" scenarios="1" spinCount="100000" saltValue="nhXIFyPRalmfWEVCIoWZs5w0ukdgct60iv9WP+F2E1cyMnqsWSTUkyTWXFvVQCDaQ/EUoQ0LAkHKVsNI2HIeAw==" hashValue="hqozpoIP33zZJByRZObh9JareTqN3i2sFR1YAHGak56F15krbBuSvSA080Wf/KM0O311R40kopXFyjlIRPMFzw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2201 - 100 - ASŘ, 200 - SKŘ'!C2" display="/"/>
    <hyperlink ref="A96" location="'2202 - 300-ZTI'!C2" display="/"/>
    <hyperlink ref="A97" location="'2203 - 400- Vytápění'!C2" display="/"/>
    <hyperlink ref="A98" location="'2204 - 500-VZT'!C2" display="/"/>
    <hyperlink ref="A99" location="'2205 - 600- Elektroinstal...'!C2" display="/"/>
    <hyperlink ref="A100" location="'2206 - 700-  Vnitřní SLP....'!C2" display="/"/>
    <hyperlink ref="A101" location="'2210 - Vedlejší rozpočt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105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 xml:space="preserve"> Třinec ON - Úprava nevyužitých prostor_rozpočet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22. 4. 2021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ROUND(J139,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ROUND((SUM(BE139:BE1385)),  2)</f>
        <v>0</v>
      </c>
      <c r="G33" s="39"/>
      <c r="H33" s="39"/>
      <c r="I33" s="156">
        <v>0.20999999999999999</v>
      </c>
      <c r="J33" s="155">
        <f>ROUND(((SUM(BE139:BE1385))*I33),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ROUND((SUM(BF139:BF1385)),  2)</f>
        <v>0</v>
      </c>
      <c r="G34" s="39"/>
      <c r="H34" s="39"/>
      <c r="I34" s="156">
        <v>0.14999999999999999</v>
      </c>
      <c r="J34" s="155">
        <f>ROUND(((SUM(BF139:BF1385))*I34),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ROUND((SUM(BG139:BG1385)),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ROUND((SUM(BH139:BH1385)),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ROUND((SUM(BI139:BI1385)),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 xml:space="preserve"> Třinec ON - Úprava nevyužitých prostor_rozpočet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2201 - 100 - ASŘ, 200 - SKŘ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ŽST Třinec</v>
      </c>
      <c r="G89" s="41"/>
      <c r="H89" s="41"/>
      <c r="I89" s="33" t="s">
        <v>22</v>
      </c>
      <c r="J89" s="80" t="str">
        <f>IF(J12="","",J12)</f>
        <v>22. 4. 2021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Správa železnic, s.o., Dlážděná 1003/7, Praha</v>
      </c>
      <c r="G91" s="41"/>
      <c r="H91" s="41"/>
      <c r="I91" s="33" t="s">
        <v>30</v>
      </c>
      <c r="J91" s="37" t="str">
        <f>E21</f>
        <v>PROJEKT STUDIO -Ing. Pavel KRÁTKÝ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109</v>
      </c>
      <c r="D94" s="177"/>
      <c r="E94" s="177"/>
      <c r="F94" s="177"/>
      <c r="G94" s="177"/>
      <c r="H94" s="177"/>
      <c r="I94" s="177"/>
      <c r="J94" s="178" t="s">
        <v>110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111</v>
      </c>
      <c r="D96" s="41"/>
      <c r="E96" s="41"/>
      <c r="F96" s="41"/>
      <c r="G96" s="41"/>
      <c r="H96" s="41"/>
      <c r="I96" s="41"/>
      <c r="J96" s="111">
        <f>J139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s="9" customFormat="1" ht="24.96" customHeight="1">
      <c r="A97" s="9"/>
      <c r="B97" s="180"/>
      <c r="C97" s="181"/>
      <c r="D97" s="182" t="s">
        <v>113</v>
      </c>
      <c r="E97" s="183"/>
      <c r="F97" s="183"/>
      <c r="G97" s="183"/>
      <c r="H97" s="183"/>
      <c r="I97" s="183"/>
      <c r="J97" s="184">
        <f>J140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114</v>
      </c>
      <c r="E98" s="189"/>
      <c r="F98" s="189"/>
      <c r="G98" s="189"/>
      <c r="H98" s="189"/>
      <c r="I98" s="189"/>
      <c r="J98" s="190">
        <f>J141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115</v>
      </c>
      <c r="E99" s="189"/>
      <c r="F99" s="189"/>
      <c r="G99" s="189"/>
      <c r="H99" s="189"/>
      <c r="I99" s="189"/>
      <c r="J99" s="190">
        <f>J152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116</v>
      </c>
      <c r="E100" s="189"/>
      <c r="F100" s="189"/>
      <c r="G100" s="189"/>
      <c r="H100" s="189"/>
      <c r="I100" s="189"/>
      <c r="J100" s="190">
        <f>J157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117</v>
      </c>
      <c r="E101" s="189"/>
      <c r="F101" s="189"/>
      <c r="G101" s="189"/>
      <c r="H101" s="189"/>
      <c r="I101" s="189"/>
      <c r="J101" s="190">
        <f>J270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118</v>
      </c>
      <c r="E102" s="189"/>
      <c r="F102" s="189"/>
      <c r="G102" s="189"/>
      <c r="H102" s="189"/>
      <c r="I102" s="189"/>
      <c r="J102" s="190">
        <f>J319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119</v>
      </c>
      <c r="E103" s="189"/>
      <c r="F103" s="189"/>
      <c r="G103" s="189"/>
      <c r="H103" s="189"/>
      <c r="I103" s="189"/>
      <c r="J103" s="190">
        <f>J629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120</v>
      </c>
      <c r="E104" s="189"/>
      <c r="F104" s="189"/>
      <c r="G104" s="189"/>
      <c r="H104" s="189"/>
      <c r="I104" s="189"/>
      <c r="J104" s="190">
        <f>J783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121</v>
      </c>
      <c r="E105" s="189"/>
      <c r="F105" s="189"/>
      <c r="G105" s="189"/>
      <c r="H105" s="189"/>
      <c r="I105" s="189"/>
      <c r="J105" s="190">
        <f>J797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122</v>
      </c>
      <c r="E106" s="183"/>
      <c r="F106" s="183"/>
      <c r="G106" s="183"/>
      <c r="H106" s="183"/>
      <c r="I106" s="183"/>
      <c r="J106" s="184">
        <f>J799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123</v>
      </c>
      <c r="E107" s="189"/>
      <c r="F107" s="189"/>
      <c r="G107" s="189"/>
      <c r="H107" s="189"/>
      <c r="I107" s="189"/>
      <c r="J107" s="190">
        <f>J800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124</v>
      </c>
      <c r="E108" s="189"/>
      <c r="F108" s="189"/>
      <c r="G108" s="189"/>
      <c r="H108" s="189"/>
      <c r="I108" s="189"/>
      <c r="J108" s="190">
        <f>J868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125</v>
      </c>
      <c r="E109" s="189"/>
      <c r="F109" s="189"/>
      <c r="G109" s="189"/>
      <c r="H109" s="189"/>
      <c r="I109" s="189"/>
      <c r="J109" s="190">
        <f>J882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126</v>
      </c>
      <c r="E110" s="189"/>
      <c r="F110" s="189"/>
      <c r="G110" s="189"/>
      <c r="H110" s="189"/>
      <c r="I110" s="189"/>
      <c r="J110" s="190">
        <f>J909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127</v>
      </c>
      <c r="E111" s="189"/>
      <c r="F111" s="189"/>
      <c r="G111" s="189"/>
      <c r="H111" s="189"/>
      <c r="I111" s="189"/>
      <c r="J111" s="190">
        <f>J920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128</v>
      </c>
      <c r="E112" s="189"/>
      <c r="F112" s="189"/>
      <c r="G112" s="189"/>
      <c r="H112" s="189"/>
      <c r="I112" s="189"/>
      <c r="J112" s="190">
        <f>J934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129</v>
      </c>
      <c r="E113" s="189"/>
      <c r="F113" s="189"/>
      <c r="G113" s="189"/>
      <c r="H113" s="189"/>
      <c r="I113" s="189"/>
      <c r="J113" s="190">
        <f>J997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130</v>
      </c>
      <c r="E114" s="189"/>
      <c r="F114" s="189"/>
      <c r="G114" s="189"/>
      <c r="H114" s="189"/>
      <c r="I114" s="189"/>
      <c r="J114" s="190">
        <f>J1044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131</v>
      </c>
      <c r="E115" s="189"/>
      <c r="F115" s="189"/>
      <c r="G115" s="189"/>
      <c r="H115" s="189"/>
      <c r="I115" s="189"/>
      <c r="J115" s="190">
        <f>J1094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132</v>
      </c>
      <c r="E116" s="189"/>
      <c r="F116" s="189"/>
      <c r="G116" s="189"/>
      <c r="H116" s="189"/>
      <c r="I116" s="189"/>
      <c r="J116" s="190">
        <f>J1281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133</v>
      </c>
      <c r="E117" s="189"/>
      <c r="F117" s="189"/>
      <c r="G117" s="189"/>
      <c r="H117" s="189"/>
      <c r="I117" s="189"/>
      <c r="J117" s="190">
        <f>J1324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134</v>
      </c>
      <c r="E118" s="189"/>
      <c r="F118" s="189"/>
      <c r="G118" s="189"/>
      <c r="H118" s="189"/>
      <c r="I118" s="189"/>
      <c r="J118" s="190">
        <f>J1360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135</v>
      </c>
      <c r="E119" s="189"/>
      <c r="F119" s="189"/>
      <c r="G119" s="189"/>
      <c r="H119" s="189"/>
      <c r="I119" s="189"/>
      <c r="J119" s="190">
        <f>J1374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67"/>
      <c r="C121" s="68"/>
      <c r="D121" s="68"/>
      <c r="E121" s="68"/>
      <c r="F121" s="68"/>
      <c r="G121" s="68"/>
      <c r="H121" s="68"/>
      <c r="I121" s="68"/>
      <c r="J121" s="68"/>
      <c r="K121" s="68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5" s="2" customFormat="1" ht="6.96" customHeight="1">
      <c r="A125" s="39"/>
      <c r="B125" s="69"/>
      <c r="C125" s="70"/>
      <c r="D125" s="70"/>
      <c r="E125" s="70"/>
      <c r="F125" s="70"/>
      <c r="G125" s="70"/>
      <c r="H125" s="70"/>
      <c r="I125" s="70"/>
      <c r="J125" s="70"/>
      <c r="K125" s="70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4.96" customHeight="1">
      <c r="A126" s="39"/>
      <c r="B126" s="40"/>
      <c r="C126" s="24" t="s">
        <v>136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16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175" t="str">
        <f>E7</f>
        <v xml:space="preserve"> Třinec ON - Úprava nevyužitých prostor_rozpočet</v>
      </c>
      <c r="F129" s="33"/>
      <c r="G129" s="33"/>
      <c r="H129" s="33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106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6.5" customHeight="1">
      <c r="A131" s="39"/>
      <c r="B131" s="40"/>
      <c r="C131" s="41"/>
      <c r="D131" s="41"/>
      <c r="E131" s="77" t="str">
        <f>E9</f>
        <v>2201 - 100 - ASŘ, 200 - SKŘ</v>
      </c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20</v>
      </c>
      <c r="D133" s="41"/>
      <c r="E133" s="41"/>
      <c r="F133" s="28" t="str">
        <f>F12</f>
        <v>ŽST Třinec</v>
      </c>
      <c r="G133" s="41"/>
      <c r="H133" s="41"/>
      <c r="I133" s="33" t="s">
        <v>22</v>
      </c>
      <c r="J133" s="80" t="str">
        <f>IF(J12="","",J12)</f>
        <v>22. 4. 2021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25.65" customHeight="1">
      <c r="A135" s="39"/>
      <c r="B135" s="40"/>
      <c r="C135" s="33" t="s">
        <v>24</v>
      </c>
      <c r="D135" s="41"/>
      <c r="E135" s="41"/>
      <c r="F135" s="28" t="str">
        <f>E15</f>
        <v>Správa železnic, s.o., Dlážděná 1003/7, Praha</v>
      </c>
      <c r="G135" s="41"/>
      <c r="H135" s="41"/>
      <c r="I135" s="33" t="s">
        <v>30</v>
      </c>
      <c r="J135" s="37" t="str">
        <f>E21</f>
        <v>PROJEKT STUDIO -Ing. Pavel KRÁTKÝ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5.15" customHeight="1">
      <c r="A136" s="39"/>
      <c r="B136" s="40"/>
      <c r="C136" s="33" t="s">
        <v>28</v>
      </c>
      <c r="D136" s="41"/>
      <c r="E136" s="41"/>
      <c r="F136" s="28" t="str">
        <f>IF(E18="","",E18)</f>
        <v>Vyplň údaj</v>
      </c>
      <c r="G136" s="41"/>
      <c r="H136" s="41"/>
      <c r="I136" s="33" t="s">
        <v>33</v>
      </c>
      <c r="J136" s="37" t="str">
        <f>E24</f>
        <v xml:space="preserve"> 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0.32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11" customFormat="1" ht="29.28" customHeight="1">
      <c r="A138" s="192"/>
      <c r="B138" s="193"/>
      <c r="C138" s="194" t="s">
        <v>137</v>
      </c>
      <c r="D138" s="195" t="s">
        <v>61</v>
      </c>
      <c r="E138" s="195" t="s">
        <v>57</v>
      </c>
      <c r="F138" s="195" t="s">
        <v>58</v>
      </c>
      <c r="G138" s="195" t="s">
        <v>138</v>
      </c>
      <c r="H138" s="195" t="s">
        <v>139</v>
      </c>
      <c r="I138" s="195" t="s">
        <v>140</v>
      </c>
      <c r="J138" s="195" t="s">
        <v>110</v>
      </c>
      <c r="K138" s="196" t="s">
        <v>141</v>
      </c>
      <c r="L138" s="197"/>
      <c r="M138" s="101" t="s">
        <v>1</v>
      </c>
      <c r="N138" s="102" t="s">
        <v>40</v>
      </c>
      <c r="O138" s="102" t="s">
        <v>142</v>
      </c>
      <c r="P138" s="102" t="s">
        <v>143</v>
      </c>
      <c r="Q138" s="102" t="s">
        <v>144</v>
      </c>
      <c r="R138" s="102" t="s">
        <v>145</v>
      </c>
      <c r="S138" s="102" t="s">
        <v>146</v>
      </c>
      <c r="T138" s="103" t="s">
        <v>147</v>
      </c>
      <c r="U138" s="192"/>
      <c r="V138" s="192"/>
      <c r="W138" s="192"/>
      <c r="X138" s="192"/>
      <c r="Y138" s="192"/>
      <c r="Z138" s="192"/>
      <c r="AA138" s="192"/>
      <c r="AB138" s="192"/>
      <c r="AC138" s="192"/>
      <c r="AD138" s="192"/>
      <c r="AE138" s="192"/>
    </row>
    <row r="139" s="2" customFormat="1" ht="22.8" customHeight="1">
      <c r="A139" s="39"/>
      <c r="B139" s="40"/>
      <c r="C139" s="108" t="s">
        <v>148</v>
      </c>
      <c r="D139" s="41"/>
      <c r="E139" s="41"/>
      <c r="F139" s="41"/>
      <c r="G139" s="41"/>
      <c r="H139" s="41"/>
      <c r="I139" s="41"/>
      <c r="J139" s="198">
        <f>BK139</f>
        <v>0</v>
      </c>
      <c r="K139" s="41"/>
      <c r="L139" s="45"/>
      <c r="M139" s="104"/>
      <c r="N139" s="199"/>
      <c r="O139" s="105"/>
      <c r="P139" s="200">
        <f>P140+P799</f>
        <v>0</v>
      </c>
      <c r="Q139" s="105"/>
      <c r="R139" s="200">
        <f>R140+R799</f>
        <v>0</v>
      </c>
      <c r="S139" s="105"/>
      <c r="T139" s="201">
        <f>T140+T799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75</v>
      </c>
      <c r="AU139" s="18" t="s">
        <v>112</v>
      </c>
      <c r="BK139" s="202">
        <f>BK140+BK799</f>
        <v>0</v>
      </c>
    </row>
    <row r="140" s="12" customFormat="1" ht="25.92" customHeight="1">
      <c r="A140" s="12"/>
      <c r="B140" s="203"/>
      <c r="C140" s="204"/>
      <c r="D140" s="205" t="s">
        <v>75</v>
      </c>
      <c r="E140" s="206" t="s">
        <v>149</v>
      </c>
      <c r="F140" s="206" t="s">
        <v>150</v>
      </c>
      <c r="G140" s="204"/>
      <c r="H140" s="204"/>
      <c r="I140" s="207"/>
      <c r="J140" s="208">
        <f>BK140</f>
        <v>0</v>
      </c>
      <c r="K140" s="204"/>
      <c r="L140" s="209"/>
      <c r="M140" s="210"/>
      <c r="N140" s="211"/>
      <c r="O140" s="211"/>
      <c r="P140" s="212">
        <f>P141+P152+P157+P270+P319+P629+P783+P797</f>
        <v>0</v>
      </c>
      <c r="Q140" s="211"/>
      <c r="R140" s="212">
        <f>R141+R152+R157+R270+R319+R629+R783+R797</f>
        <v>0</v>
      </c>
      <c r="S140" s="211"/>
      <c r="T140" s="213">
        <f>T141+T152+T157+T270+T319+T629+T783+T797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84</v>
      </c>
      <c r="AT140" s="215" t="s">
        <v>75</v>
      </c>
      <c r="AU140" s="215" t="s">
        <v>76</v>
      </c>
      <c r="AY140" s="214" t="s">
        <v>151</v>
      </c>
      <c r="BK140" s="216">
        <f>BK141+BK152+BK157+BK270+BK319+BK629+BK783+BK797</f>
        <v>0</v>
      </c>
    </row>
    <row r="141" s="12" customFormat="1" ht="22.8" customHeight="1">
      <c r="A141" s="12"/>
      <c r="B141" s="203"/>
      <c r="C141" s="204"/>
      <c r="D141" s="205" t="s">
        <v>75</v>
      </c>
      <c r="E141" s="217" t="s">
        <v>84</v>
      </c>
      <c r="F141" s="217" t="s">
        <v>152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SUM(P142:P151)</f>
        <v>0</v>
      </c>
      <c r="Q141" s="211"/>
      <c r="R141" s="212">
        <f>SUM(R142:R151)</f>
        <v>0</v>
      </c>
      <c r="S141" s="211"/>
      <c r="T141" s="213">
        <f>SUM(T142:T151)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84</v>
      </c>
      <c r="AT141" s="215" t="s">
        <v>75</v>
      </c>
      <c r="AU141" s="215" t="s">
        <v>84</v>
      </c>
      <c r="AY141" s="214" t="s">
        <v>151</v>
      </c>
      <c r="BK141" s="216">
        <f>SUM(BK142:BK151)</f>
        <v>0</v>
      </c>
    </row>
    <row r="142" s="2" customFormat="1">
      <c r="A142" s="39"/>
      <c r="B142" s="40"/>
      <c r="C142" s="219" t="s">
        <v>84</v>
      </c>
      <c r="D142" s="219" t="s">
        <v>153</v>
      </c>
      <c r="E142" s="220" t="s">
        <v>154</v>
      </c>
      <c r="F142" s="221" t="s">
        <v>155</v>
      </c>
      <c r="G142" s="222" t="s">
        <v>156</v>
      </c>
      <c r="H142" s="223">
        <v>0.90000000000000002</v>
      </c>
      <c r="I142" s="224"/>
      <c r="J142" s="225">
        <f>ROUND(I142*H142,2)</f>
        <v>0</v>
      </c>
      <c r="K142" s="221" t="s">
        <v>157</v>
      </c>
      <c r="L142" s="45"/>
      <c r="M142" s="226" t="s">
        <v>1</v>
      </c>
      <c r="N142" s="227" t="s">
        <v>41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158</v>
      </c>
      <c r="AT142" s="230" t="s">
        <v>153</v>
      </c>
      <c r="AU142" s="230" t="s">
        <v>86</v>
      </c>
      <c r="AY142" s="18" t="s">
        <v>151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158</v>
      </c>
      <c r="BM142" s="230" t="s">
        <v>86</v>
      </c>
    </row>
    <row r="143" s="13" customFormat="1">
      <c r="A143" s="13"/>
      <c r="B143" s="232"/>
      <c r="C143" s="233"/>
      <c r="D143" s="234" t="s">
        <v>159</v>
      </c>
      <c r="E143" s="235" t="s">
        <v>1</v>
      </c>
      <c r="F143" s="236" t="s">
        <v>160</v>
      </c>
      <c r="G143" s="233"/>
      <c r="H143" s="237">
        <v>0.90000000000000002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159</v>
      </c>
      <c r="AU143" s="243" t="s">
        <v>86</v>
      </c>
      <c r="AV143" s="13" t="s">
        <v>86</v>
      </c>
      <c r="AW143" s="13" t="s">
        <v>32</v>
      </c>
      <c r="AX143" s="13" t="s">
        <v>76</v>
      </c>
      <c r="AY143" s="243" t="s">
        <v>151</v>
      </c>
    </row>
    <row r="144" s="14" customFormat="1">
      <c r="A144" s="14"/>
      <c r="B144" s="244"/>
      <c r="C144" s="245"/>
      <c r="D144" s="234" t="s">
        <v>159</v>
      </c>
      <c r="E144" s="246" t="s">
        <v>1</v>
      </c>
      <c r="F144" s="247" t="s">
        <v>161</v>
      </c>
      <c r="G144" s="245"/>
      <c r="H144" s="248">
        <v>0.90000000000000002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159</v>
      </c>
      <c r="AU144" s="254" t="s">
        <v>86</v>
      </c>
      <c r="AV144" s="14" t="s">
        <v>158</v>
      </c>
      <c r="AW144" s="14" t="s">
        <v>32</v>
      </c>
      <c r="AX144" s="14" t="s">
        <v>84</v>
      </c>
      <c r="AY144" s="254" t="s">
        <v>151</v>
      </c>
    </row>
    <row r="145" s="2" customFormat="1">
      <c r="A145" s="39"/>
      <c r="B145" s="40"/>
      <c r="C145" s="219" t="s">
        <v>86</v>
      </c>
      <c r="D145" s="219" t="s">
        <v>153</v>
      </c>
      <c r="E145" s="220" t="s">
        <v>162</v>
      </c>
      <c r="F145" s="221" t="s">
        <v>163</v>
      </c>
      <c r="G145" s="222" t="s">
        <v>156</v>
      </c>
      <c r="H145" s="223">
        <v>1.8</v>
      </c>
      <c r="I145" s="224"/>
      <c r="J145" s="225">
        <f>ROUND(I145*H145,2)</f>
        <v>0</v>
      </c>
      <c r="K145" s="221" t="s">
        <v>157</v>
      </c>
      <c r="L145" s="45"/>
      <c r="M145" s="226" t="s">
        <v>1</v>
      </c>
      <c r="N145" s="227" t="s">
        <v>41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158</v>
      </c>
      <c r="AT145" s="230" t="s">
        <v>153</v>
      </c>
      <c r="AU145" s="230" t="s">
        <v>86</v>
      </c>
      <c r="AY145" s="18" t="s">
        <v>151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0</v>
      </c>
      <c r="BL145" s="18" t="s">
        <v>158</v>
      </c>
      <c r="BM145" s="230" t="s">
        <v>158</v>
      </c>
    </row>
    <row r="146" s="13" customFormat="1">
      <c r="A146" s="13"/>
      <c r="B146" s="232"/>
      <c r="C146" s="233"/>
      <c r="D146" s="234" t="s">
        <v>159</v>
      </c>
      <c r="E146" s="235" t="s">
        <v>1</v>
      </c>
      <c r="F146" s="236" t="s">
        <v>164</v>
      </c>
      <c r="G146" s="233"/>
      <c r="H146" s="237">
        <v>1.8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159</v>
      </c>
      <c r="AU146" s="243" t="s">
        <v>86</v>
      </c>
      <c r="AV146" s="13" t="s">
        <v>86</v>
      </c>
      <c r="AW146" s="13" t="s">
        <v>32</v>
      </c>
      <c r="AX146" s="13" t="s">
        <v>76</v>
      </c>
      <c r="AY146" s="243" t="s">
        <v>151</v>
      </c>
    </row>
    <row r="147" s="14" customFormat="1">
      <c r="A147" s="14"/>
      <c r="B147" s="244"/>
      <c r="C147" s="245"/>
      <c r="D147" s="234" t="s">
        <v>159</v>
      </c>
      <c r="E147" s="246" t="s">
        <v>1</v>
      </c>
      <c r="F147" s="247" t="s">
        <v>161</v>
      </c>
      <c r="G147" s="245"/>
      <c r="H147" s="248">
        <v>1.8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159</v>
      </c>
      <c r="AU147" s="254" t="s">
        <v>86</v>
      </c>
      <c r="AV147" s="14" t="s">
        <v>158</v>
      </c>
      <c r="AW147" s="14" t="s">
        <v>32</v>
      </c>
      <c r="AX147" s="14" t="s">
        <v>84</v>
      </c>
      <c r="AY147" s="254" t="s">
        <v>151</v>
      </c>
    </row>
    <row r="148" s="2" customFormat="1">
      <c r="A148" s="39"/>
      <c r="B148" s="40"/>
      <c r="C148" s="219" t="s">
        <v>165</v>
      </c>
      <c r="D148" s="219" t="s">
        <v>153</v>
      </c>
      <c r="E148" s="220" t="s">
        <v>166</v>
      </c>
      <c r="F148" s="221" t="s">
        <v>167</v>
      </c>
      <c r="G148" s="222" t="s">
        <v>156</v>
      </c>
      <c r="H148" s="223">
        <v>0.90000000000000002</v>
      </c>
      <c r="I148" s="224"/>
      <c r="J148" s="225">
        <f>ROUND(I148*H148,2)</f>
        <v>0</v>
      </c>
      <c r="K148" s="221" t="s">
        <v>157</v>
      </c>
      <c r="L148" s="45"/>
      <c r="M148" s="226" t="s">
        <v>1</v>
      </c>
      <c r="N148" s="227" t="s">
        <v>41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158</v>
      </c>
      <c r="AT148" s="230" t="s">
        <v>153</v>
      </c>
      <c r="AU148" s="230" t="s">
        <v>86</v>
      </c>
      <c r="AY148" s="18" t="s">
        <v>151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84</v>
      </c>
      <c r="BK148" s="231">
        <f>ROUND(I148*H148,2)</f>
        <v>0</v>
      </c>
      <c r="BL148" s="18" t="s">
        <v>158</v>
      </c>
      <c r="BM148" s="230" t="s">
        <v>168</v>
      </c>
    </row>
    <row r="149" s="2" customFormat="1">
      <c r="A149" s="39"/>
      <c r="B149" s="40"/>
      <c r="C149" s="219" t="s">
        <v>158</v>
      </c>
      <c r="D149" s="219" t="s">
        <v>153</v>
      </c>
      <c r="E149" s="220" t="s">
        <v>169</v>
      </c>
      <c r="F149" s="221" t="s">
        <v>170</v>
      </c>
      <c r="G149" s="222" t="s">
        <v>156</v>
      </c>
      <c r="H149" s="223">
        <v>0.90000000000000002</v>
      </c>
      <c r="I149" s="224"/>
      <c r="J149" s="225">
        <f>ROUND(I149*H149,2)</f>
        <v>0</v>
      </c>
      <c r="K149" s="221" t="s">
        <v>157</v>
      </c>
      <c r="L149" s="45"/>
      <c r="M149" s="226" t="s">
        <v>1</v>
      </c>
      <c r="N149" s="227" t="s">
        <v>41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158</v>
      </c>
      <c r="AT149" s="230" t="s">
        <v>153</v>
      </c>
      <c r="AU149" s="230" t="s">
        <v>86</v>
      </c>
      <c r="AY149" s="18" t="s">
        <v>151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158</v>
      </c>
      <c r="BM149" s="230" t="s">
        <v>171</v>
      </c>
    </row>
    <row r="150" s="13" customFormat="1">
      <c r="A150" s="13"/>
      <c r="B150" s="232"/>
      <c r="C150" s="233"/>
      <c r="D150" s="234" t="s">
        <v>159</v>
      </c>
      <c r="E150" s="235" t="s">
        <v>1</v>
      </c>
      <c r="F150" s="236" t="s">
        <v>172</v>
      </c>
      <c r="G150" s="233"/>
      <c r="H150" s="237">
        <v>0.90000000000000002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159</v>
      </c>
      <c r="AU150" s="243" t="s">
        <v>86</v>
      </c>
      <c r="AV150" s="13" t="s">
        <v>86</v>
      </c>
      <c r="AW150" s="13" t="s">
        <v>32</v>
      </c>
      <c r="AX150" s="13" t="s">
        <v>76</v>
      </c>
      <c r="AY150" s="243" t="s">
        <v>151</v>
      </c>
    </row>
    <row r="151" s="14" customFormat="1">
      <c r="A151" s="14"/>
      <c r="B151" s="244"/>
      <c r="C151" s="245"/>
      <c r="D151" s="234" t="s">
        <v>159</v>
      </c>
      <c r="E151" s="246" t="s">
        <v>1</v>
      </c>
      <c r="F151" s="247" t="s">
        <v>161</v>
      </c>
      <c r="G151" s="245"/>
      <c r="H151" s="248">
        <v>0.90000000000000002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159</v>
      </c>
      <c r="AU151" s="254" t="s">
        <v>86</v>
      </c>
      <c r="AV151" s="14" t="s">
        <v>158</v>
      </c>
      <c r="AW151" s="14" t="s">
        <v>32</v>
      </c>
      <c r="AX151" s="14" t="s">
        <v>84</v>
      </c>
      <c r="AY151" s="254" t="s">
        <v>151</v>
      </c>
    </row>
    <row r="152" s="12" customFormat="1" ht="22.8" customHeight="1">
      <c r="A152" s="12"/>
      <c r="B152" s="203"/>
      <c r="C152" s="204"/>
      <c r="D152" s="205" t="s">
        <v>75</v>
      </c>
      <c r="E152" s="217" t="s">
        <v>86</v>
      </c>
      <c r="F152" s="217" t="s">
        <v>173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SUM(P153:P156)</f>
        <v>0</v>
      </c>
      <c r="Q152" s="211"/>
      <c r="R152" s="212">
        <f>SUM(R153:R156)</f>
        <v>0</v>
      </c>
      <c r="S152" s="211"/>
      <c r="T152" s="213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84</v>
      </c>
      <c r="AT152" s="215" t="s">
        <v>75</v>
      </c>
      <c r="AU152" s="215" t="s">
        <v>84</v>
      </c>
      <c r="AY152" s="214" t="s">
        <v>151</v>
      </c>
      <c r="BK152" s="216">
        <f>SUM(BK153:BK156)</f>
        <v>0</v>
      </c>
    </row>
    <row r="153" s="2" customFormat="1">
      <c r="A153" s="39"/>
      <c r="B153" s="40"/>
      <c r="C153" s="219" t="s">
        <v>174</v>
      </c>
      <c r="D153" s="219" t="s">
        <v>153</v>
      </c>
      <c r="E153" s="220" t="s">
        <v>175</v>
      </c>
      <c r="F153" s="221" t="s">
        <v>176</v>
      </c>
      <c r="G153" s="222" t="s">
        <v>156</v>
      </c>
      <c r="H153" s="223">
        <v>0.025000000000000001</v>
      </c>
      <c r="I153" s="224"/>
      <c r="J153" s="225">
        <f>ROUND(I153*H153,2)</f>
        <v>0</v>
      </c>
      <c r="K153" s="221" t="s">
        <v>157</v>
      </c>
      <c r="L153" s="45"/>
      <c r="M153" s="226" t="s">
        <v>1</v>
      </c>
      <c r="N153" s="227" t="s">
        <v>41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158</v>
      </c>
      <c r="AT153" s="230" t="s">
        <v>153</v>
      </c>
      <c r="AU153" s="230" t="s">
        <v>86</v>
      </c>
      <c r="AY153" s="18" t="s">
        <v>151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158</v>
      </c>
      <c r="BM153" s="230" t="s">
        <v>177</v>
      </c>
    </row>
    <row r="154" s="15" customFormat="1">
      <c r="A154" s="15"/>
      <c r="B154" s="255"/>
      <c r="C154" s="256"/>
      <c r="D154" s="234" t="s">
        <v>159</v>
      </c>
      <c r="E154" s="257" t="s">
        <v>1</v>
      </c>
      <c r="F154" s="258" t="s">
        <v>178</v>
      </c>
      <c r="G154" s="256"/>
      <c r="H154" s="257" t="s">
        <v>1</v>
      </c>
      <c r="I154" s="259"/>
      <c r="J154" s="256"/>
      <c r="K154" s="256"/>
      <c r="L154" s="260"/>
      <c r="M154" s="261"/>
      <c r="N154" s="262"/>
      <c r="O154" s="262"/>
      <c r="P154" s="262"/>
      <c r="Q154" s="262"/>
      <c r="R154" s="262"/>
      <c r="S154" s="262"/>
      <c r="T154" s="26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4" t="s">
        <v>159</v>
      </c>
      <c r="AU154" s="264" t="s">
        <v>86</v>
      </c>
      <c r="AV154" s="15" t="s">
        <v>84</v>
      </c>
      <c r="AW154" s="15" t="s">
        <v>32</v>
      </c>
      <c r="AX154" s="15" t="s">
        <v>76</v>
      </c>
      <c r="AY154" s="264" t="s">
        <v>151</v>
      </c>
    </row>
    <row r="155" s="13" customFormat="1">
      <c r="A155" s="13"/>
      <c r="B155" s="232"/>
      <c r="C155" s="233"/>
      <c r="D155" s="234" t="s">
        <v>159</v>
      </c>
      <c r="E155" s="235" t="s">
        <v>1</v>
      </c>
      <c r="F155" s="236" t="s">
        <v>179</v>
      </c>
      <c r="G155" s="233"/>
      <c r="H155" s="237">
        <v>0.025000000000000001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159</v>
      </c>
      <c r="AU155" s="243" t="s">
        <v>86</v>
      </c>
      <c r="AV155" s="13" t="s">
        <v>86</v>
      </c>
      <c r="AW155" s="13" t="s">
        <v>32</v>
      </c>
      <c r="AX155" s="13" t="s">
        <v>76</v>
      </c>
      <c r="AY155" s="243" t="s">
        <v>151</v>
      </c>
    </row>
    <row r="156" s="14" customFormat="1">
      <c r="A156" s="14"/>
      <c r="B156" s="244"/>
      <c r="C156" s="245"/>
      <c r="D156" s="234" t="s">
        <v>159</v>
      </c>
      <c r="E156" s="246" t="s">
        <v>1</v>
      </c>
      <c r="F156" s="247" t="s">
        <v>161</v>
      </c>
      <c r="G156" s="245"/>
      <c r="H156" s="248">
        <v>0.025000000000000001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159</v>
      </c>
      <c r="AU156" s="254" t="s">
        <v>86</v>
      </c>
      <c r="AV156" s="14" t="s">
        <v>158</v>
      </c>
      <c r="AW156" s="14" t="s">
        <v>32</v>
      </c>
      <c r="AX156" s="14" t="s">
        <v>84</v>
      </c>
      <c r="AY156" s="254" t="s">
        <v>151</v>
      </c>
    </row>
    <row r="157" s="12" customFormat="1" ht="22.8" customHeight="1">
      <c r="A157" s="12"/>
      <c r="B157" s="203"/>
      <c r="C157" s="204"/>
      <c r="D157" s="205" t="s">
        <v>75</v>
      </c>
      <c r="E157" s="217" t="s">
        <v>165</v>
      </c>
      <c r="F157" s="217" t="s">
        <v>180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SUM(P158:P269)</f>
        <v>0</v>
      </c>
      <c r="Q157" s="211"/>
      <c r="R157" s="212">
        <f>SUM(R158:R269)</f>
        <v>0</v>
      </c>
      <c r="S157" s="211"/>
      <c r="T157" s="213">
        <f>SUM(T158:T269)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84</v>
      </c>
      <c r="AT157" s="215" t="s">
        <v>75</v>
      </c>
      <c r="AU157" s="215" t="s">
        <v>84</v>
      </c>
      <c r="AY157" s="214" t="s">
        <v>151</v>
      </c>
      <c r="BK157" s="216">
        <f>SUM(BK158:BK269)</f>
        <v>0</v>
      </c>
    </row>
    <row r="158" s="2" customFormat="1" ht="33" customHeight="1">
      <c r="A158" s="39"/>
      <c r="B158" s="40"/>
      <c r="C158" s="219" t="s">
        <v>168</v>
      </c>
      <c r="D158" s="219" t="s">
        <v>153</v>
      </c>
      <c r="E158" s="220" t="s">
        <v>181</v>
      </c>
      <c r="F158" s="221" t="s">
        <v>182</v>
      </c>
      <c r="G158" s="222" t="s">
        <v>156</v>
      </c>
      <c r="H158" s="223">
        <v>0.42999999999999999</v>
      </c>
      <c r="I158" s="224"/>
      <c r="J158" s="225">
        <f>ROUND(I158*H158,2)</f>
        <v>0</v>
      </c>
      <c r="K158" s="221" t="s">
        <v>157</v>
      </c>
      <c r="L158" s="45"/>
      <c r="M158" s="226" t="s">
        <v>1</v>
      </c>
      <c r="N158" s="227" t="s">
        <v>41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158</v>
      </c>
      <c r="AT158" s="230" t="s">
        <v>153</v>
      </c>
      <c r="AU158" s="230" t="s">
        <v>86</v>
      </c>
      <c r="AY158" s="18" t="s">
        <v>151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84</v>
      </c>
      <c r="BK158" s="231">
        <f>ROUND(I158*H158,2)</f>
        <v>0</v>
      </c>
      <c r="BL158" s="18" t="s">
        <v>158</v>
      </c>
      <c r="BM158" s="230" t="s">
        <v>183</v>
      </c>
    </row>
    <row r="159" s="15" customFormat="1">
      <c r="A159" s="15"/>
      <c r="B159" s="255"/>
      <c r="C159" s="256"/>
      <c r="D159" s="234" t="s">
        <v>159</v>
      </c>
      <c r="E159" s="257" t="s">
        <v>1</v>
      </c>
      <c r="F159" s="258" t="s">
        <v>184</v>
      </c>
      <c r="G159" s="256"/>
      <c r="H159" s="257" t="s">
        <v>1</v>
      </c>
      <c r="I159" s="259"/>
      <c r="J159" s="256"/>
      <c r="K159" s="256"/>
      <c r="L159" s="260"/>
      <c r="M159" s="261"/>
      <c r="N159" s="262"/>
      <c r="O159" s="262"/>
      <c r="P159" s="262"/>
      <c r="Q159" s="262"/>
      <c r="R159" s="262"/>
      <c r="S159" s="262"/>
      <c r="T159" s="26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4" t="s">
        <v>159</v>
      </c>
      <c r="AU159" s="264" t="s">
        <v>86</v>
      </c>
      <c r="AV159" s="15" t="s">
        <v>84</v>
      </c>
      <c r="AW159" s="15" t="s">
        <v>32</v>
      </c>
      <c r="AX159" s="15" t="s">
        <v>76</v>
      </c>
      <c r="AY159" s="264" t="s">
        <v>151</v>
      </c>
    </row>
    <row r="160" s="13" customFormat="1">
      <c r="A160" s="13"/>
      <c r="B160" s="232"/>
      <c r="C160" s="233"/>
      <c r="D160" s="234" t="s">
        <v>159</v>
      </c>
      <c r="E160" s="235" t="s">
        <v>1</v>
      </c>
      <c r="F160" s="236" t="s">
        <v>185</v>
      </c>
      <c r="G160" s="233"/>
      <c r="H160" s="237">
        <v>0.20999999999999999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159</v>
      </c>
      <c r="AU160" s="243" t="s">
        <v>86</v>
      </c>
      <c r="AV160" s="13" t="s">
        <v>86</v>
      </c>
      <c r="AW160" s="13" t="s">
        <v>32</v>
      </c>
      <c r="AX160" s="13" t="s">
        <v>76</v>
      </c>
      <c r="AY160" s="243" t="s">
        <v>151</v>
      </c>
    </row>
    <row r="161" s="15" customFormat="1">
      <c r="A161" s="15"/>
      <c r="B161" s="255"/>
      <c r="C161" s="256"/>
      <c r="D161" s="234" t="s">
        <v>159</v>
      </c>
      <c r="E161" s="257" t="s">
        <v>1</v>
      </c>
      <c r="F161" s="258" t="s">
        <v>186</v>
      </c>
      <c r="G161" s="256"/>
      <c r="H161" s="257" t="s">
        <v>1</v>
      </c>
      <c r="I161" s="259"/>
      <c r="J161" s="256"/>
      <c r="K161" s="256"/>
      <c r="L161" s="260"/>
      <c r="M161" s="261"/>
      <c r="N161" s="262"/>
      <c r="O161" s="262"/>
      <c r="P161" s="262"/>
      <c r="Q161" s="262"/>
      <c r="R161" s="262"/>
      <c r="S161" s="262"/>
      <c r="T161" s="26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4" t="s">
        <v>159</v>
      </c>
      <c r="AU161" s="264" t="s">
        <v>86</v>
      </c>
      <c r="AV161" s="15" t="s">
        <v>84</v>
      </c>
      <c r="AW161" s="15" t="s">
        <v>32</v>
      </c>
      <c r="AX161" s="15" t="s">
        <v>76</v>
      </c>
      <c r="AY161" s="264" t="s">
        <v>151</v>
      </c>
    </row>
    <row r="162" s="13" customFormat="1">
      <c r="A162" s="13"/>
      <c r="B162" s="232"/>
      <c r="C162" s="233"/>
      <c r="D162" s="234" t="s">
        <v>159</v>
      </c>
      <c r="E162" s="235" t="s">
        <v>1</v>
      </c>
      <c r="F162" s="236" t="s">
        <v>187</v>
      </c>
      <c r="G162" s="233"/>
      <c r="H162" s="237">
        <v>0.22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159</v>
      </c>
      <c r="AU162" s="243" t="s">
        <v>86</v>
      </c>
      <c r="AV162" s="13" t="s">
        <v>86</v>
      </c>
      <c r="AW162" s="13" t="s">
        <v>32</v>
      </c>
      <c r="AX162" s="13" t="s">
        <v>76</v>
      </c>
      <c r="AY162" s="243" t="s">
        <v>151</v>
      </c>
    </row>
    <row r="163" s="14" customFormat="1">
      <c r="A163" s="14"/>
      <c r="B163" s="244"/>
      <c r="C163" s="245"/>
      <c r="D163" s="234" t="s">
        <v>159</v>
      </c>
      <c r="E163" s="246" t="s">
        <v>1</v>
      </c>
      <c r="F163" s="247" t="s">
        <v>161</v>
      </c>
      <c r="G163" s="245"/>
      <c r="H163" s="248">
        <v>0.42999999999999999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159</v>
      </c>
      <c r="AU163" s="254" t="s">
        <v>86</v>
      </c>
      <c r="AV163" s="14" t="s">
        <v>158</v>
      </c>
      <c r="AW163" s="14" t="s">
        <v>32</v>
      </c>
      <c r="AX163" s="14" t="s">
        <v>84</v>
      </c>
      <c r="AY163" s="254" t="s">
        <v>151</v>
      </c>
    </row>
    <row r="164" s="2" customFormat="1">
      <c r="A164" s="39"/>
      <c r="B164" s="40"/>
      <c r="C164" s="219" t="s">
        <v>188</v>
      </c>
      <c r="D164" s="219" t="s">
        <v>153</v>
      </c>
      <c r="E164" s="220" t="s">
        <v>189</v>
      </c>
      <c r="F164" s="221" t="s">
        <v>190</v>
      </c>
      <c r="G164" s="222" t="s">
        <v>156</v>
      </c>
      <c r="H164" s="223">
        <v>0.33500000000000002</v>
      </c>
      <c r="I164" s="224"/>
      <c r="J164" s="225">
        <f>ROUND(I164*H164,2)</f>
        <v>0</v>
      </c>
      <c r="K164" s="221" t="s">
        <v>157</v>
      </c>
      <c r="L164" s="45"/>
      <c r="M164" s="226" t="s">
        <v>1</v>
      </c>
      <c r="N164" s="227" t="s">
        <v>41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158</v>
      </c>
      <c r="AT164" s="230" t="s">
        <v>153</v>
      </c>
      <c r="AU164" s="230" t="s">
        <v>86</v>
      </c>
      <c r="AY164" s="18" t="s">
        <v>151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84</v>
      </c>
      <c r="BK164" s="231">
        <f>ROUND(I164*H164,2)</f>
        <v>0</v>
      </c>
      <c r="BL164" s="18" t="s">
        <v>158</v>
      </c>
      <c r="BM164" s="230" t="s">
        <v>191</v>
      </c>
    </row>
    <row r="165" s="15" customFormat="1">
      <c r="A165" s="15"/>
      <c r="B165" s="255"/>
      <c r="C165" s="256"/>
      <c r="D165" s="234" t="s">
        <v>159</v>
      </c>
      <c r="E165" s="257" t="s">
        <v>1</v>
      </c>
      <c r="F165" s="258" t="s">
        <v>192</v>
      </c>
      <c r="G165" s="256"/>
      <c r="H165" s="257" t="s">
        <v>1</v>
      </c>
      <c r="I165" s="259"/>
      <c r="J165" s="256"/>
      <c r="K165" s="256"/>
      <c r="L165" s="260"/>
      <c r="M165" s="261"/>
      <c r="N165" s="262"/>
      <c r="O165" s="262"/>
      <c r="P165" s="262"/>
      <c r="Q165" s="262"/>
      <c r="R165" s="262"/>
      <c r="S165" s="262"/>
      <c r="T165" s="26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4" t="s">
        <v>159</v>
      </c>
      <c r="AU165" s="264" t="s">
        <v>86</v>
      </c>
      <c r="AV165" s="15" t="s">
        <v>84</v>
      </c>
      <c r="AW165" s="15" t="s">
        <v>32</v>
      </c>
      <c r="AX165" s="15" t="s">
        <v>76</v>
      </c>
      <c r="AY165" s="264" t="s">
        <v>151</v>
      </c>
    </row>
    <row r="166" s="13" customFormat="1">
      <c r="A166" s="13"/>
      <c r="B166" s="232"/>
      <c r="C166" s="233"/>
      <c r="D166" s="234" t="s">
        <v>159</v>
      </c>
      <c r="E166" s="235" t="s">
        <v>1</v>
      </c>
      <c r="F166" s="236" t="s">
        <v>193</v>
      </c>
      <c r="G166" s="233"/>
      <c r="H166" s="237">
        <v>0.192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159</v>
      </c>
      <c r="AU166" s="243" t="s">
        <v>86</v>
      </c>
      <c r="AV166" s="13" t="s">
        <v>86</v>
      </c>
      <c r="AW166" s="13" t="s">
        <v>32</v>
      </c>
      <c r="AX166" s="13" t="s">
        <v>76</v>
      </c>
      <c r="AY166" s="243" t="s">
        <v>151</v>
      </c>
    </row>
    <row r="167" s="15" customFormat="1">
      <c r="A167" s="15"/>
      <c r="B167" s="255"/>
      <c r="C167" s="256"/>
      <c r="D167" s="234" t="s">
        <v>159</v>
      </c>
      <c r="E167" s="257" t="s">
        <v>1</v>
      </c>
      <c r="F167" s="258" t="s">
        <v>194</v>
      </c>
      <c r="G167" s="256"/>
      <c r="H167" s="257" t="s">
        <v>1</v>
      </c>
      <c r="I167" s="259"/>
      <c r="J167" s="256"/>
      <c r="K167" s="256"/>
      <c r="L167" s="260"/>
      <c r="M167" s="261"/>
      <c r="N167" s="262"/>
      <c r="O167" s="262"/>
      <c r="P167" s="262"/>
      <c r="Q167" s="262"/>
      <c r="R167" s="262"/>
      <c r="S167" s="262"/>
      <c r="T167" s="26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4" t="s">
        <v>159</v>
      </c>
      <c r="AU167" s="264" t="s">
        <v>86</v>
      </c>
      <c r="AV167" s="15" t="s">
        <v>84</v>
      </c>
      <c r="AW167" s="15" t="s">
        <v>32</v>
      </c>
      <c r="AX167" s="15" t="s">
        <v>76</v>
      </c>
      <c r="AY167" s="264" t="s">
        <v>151</v>
      </c>
    </row>
    <row r="168" s="13" customFormat="1">
      <c r="A168" s="13"/>
      <c r="B168" s="232"/>
      <c r="C168" s="233"/>
      <c r="D168" s="234" t="s">
        <v>159</v>
      </c>
      <c r="E168" s="235" t="s">
        <v>1</v>
      </c>
      <c r="F168" s="236" t="s">
        <v>195</v>
      </c>
      <c r="G168" s="233"/>
      <c r="H168" s="237">
        <v>0.14299999999999999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159</v>
      </c>
      <c r="AU168" s="243" t="s">
        <v>86</v>
      </c>
      <c r="AV168" s="13" t="s">
        <v>86</v>
      </c>
      <c r="AW168" s="13" t="s">
        <v>32</v>
      </c>
      <c r="AX168" s="13" t="s">
        <v>76</v>
      </c>
      <c r="AY168" s="243" t="s">
        <v>151</v>
      </c>
    </row>
    <row r="169" s="14" customFormat="1">
      <c r="A169" s="14"/>
      <c r="B169" s="244"/>
      <c r="C169" s="245"/>
      <c r="D169" s="234" t="s">
        <v>159</v>
      </c>
      <c r="E169" s="246" t="s">
        <v>1</v>
      </c>
      <c r="F169" s="247" t="s">
        <v>161</v>
      </c>
      <c r="G169" s="245"/>
      <c r="H169" s="248">
        <v>0.33500000000000002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159</v>
      </c>
      <c r="AU169" s="254" t="s">
        <v>86</v>
      </c>
      <c r="AV169" s="14" t="s">
        <v>158</v>
      </c>
      <c r="AW169" s="14" t="s">
        <v>32</v>
      </c>
      <c r="AX169" s="14" t="s">
        <v>84</v>
      </c>
      <c r="AY169" s="254" t="s">
        <v>151</v>
      </c>
    </row>
    <row r="170" s="2" customFormat="1" ht="33" customHeight="1">
      <c r="A170" s="39"/>
      <c r="B170" s="40"/>
      <c r="C170" s="219" t="s">
        <v>171</v>
      </c>
      <c r="D170" s="219" t="s">
        <v>153</v>
      </c>
      <c r="E170" s="220" t="s">
        <v>196</v>
      </c>
      <c r="F170" s="221" t="s">
        <v>197</v>
      </c>
      <c r="G170" s="222" t="s">
        <v>198</v>
      </c>
      <c r="H170" s="223">
        <v>17</v>
      </c>
      <c r="I170" s="224"/>
      <c r="J170" s="225">
        <f>ROUND(I170*H170,2)</f>
        <v>0</v>
      </c>
      <c r="K170" s="221" t="s">
        <v>157</v>
      </c>
      <c r="L170" s="45"/>
      <c r="M170" s="226" t="s">
        <v>1</v>
      </c>
      <c r="N170" s="227" t="s">
        <v>41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158</v>
      </c>
      <c r="AT170" s="230" t="s">
        <v>153</v>
      </c>
      <c r="AU170" s="230" t="s">
        <v>86</v>
      </c>
      <c r="AY170" s="18" t="s">
        <v>151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84</v>
      </c>
      <c r="BK170" s="231">
        <f>ROUND(I170*H170,2)</f>
        <v>0</v>
      </c>
      <c r="BL170" s="18" t="s">
        <v>158</v>
      </c>
      <c r="BM170" s="230" t="s">
        <v>199</v>
      </c>
    </row>
    <row r="171" s="13" customFormat="1">
      <c r="A171" s="13"/>
      <c r="B171" s="232"/>
      <c r="C171" s="233"/>
      <c r="D171" s="234" t="s">
        <v>159</v>
      </c>
      <c r="E171" s="235" t="s">
        <v>1</v>
      </c>
      <c r="F171" s="236" t="s">
        <v>200</v>
      </c>
      <c r="G171" s="233"/>
      <c r="H171" s="237">
        <v>6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159</v>
      </c>
      <c r="AU171" s="243" t="s">
        <v>86</v>
      </c>
      <c r="AV171" s="13" t="s">
        <v>86</v>
      </c>
      <c r="AW171" s="13" t="s">
        <v>32</v>
      </c>
      <c r="AX171" s="13" t="s">
        <v>76</v>
      </c>
      <c r="AY171" s="243" t="s">
        <v>151</v>
      </c>
    </row>
    <row r="172" s="13" customFormat="1">
      <c r="A172" s="13"/>
      <c r="B172" s="232"/>
      <c r="C172" s="233"/>
      <c r="D172" s="234" t="s">
        <v>159</v>
      </c>
      <c r="E172" s="235" t="s">
        <v>1</v>
      </c>
      <c r="F172" s="236" t="s">
        <v>201</v>
      </c>
      <c r="G172" s="233"/>
      <c r="H172" s="237">
        <v>11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159</v>
      </c>
      <c r="AU172" s="243" t="s">
        <v>86</v>
      </c>
      <c r="AV172" s="13" t="s">
        <v>86</v>
      </c>
      <c r="AW172" s="13" t="s">
        <v>32</v>
      </c>
      <c r="AX172" s="13" t="s">
        <v>76</v>
      </c>
      <c r="AY172" s="243" t="s">
        <v>151</v>
      </c>
    </row>
    <row r="173" s="14" customFormat="1">
      <c r="A173" s="14"/>
      <c r="B173" s="244"/>
      <c r="C173" s="245"/>
      <c r="D173" s="234" t="s">
        <v>159</v>
      </c>
      <c r="E173" s="246" t="s">
        <v>1</v>
      </c>
      <c r="F173" s="247" t="s">
        <v>161</v>
      </c>
      <c r="G173" s="245"/>
      <c r="H173" s="248">
        <v>17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159</v>
      </c>
      <c r="AU173" s="254" t="s">
        <v>86</v>
      </c>
      <c r="AV173" s="14" t="s">
        <v>158</v>
      </c>
      <c r="AW173" s="14" t="s">
        <v>32</v>
      </c>
      <c r="AX173" s="14" t="s">
        <v>84</v>
      </c>
      <c r="AY173" s="254" t="s">
        <v>151</v>
      </c>
    </row>
    <row r="174" s="2" customFormat="1" ht="33" customHeight="1">
      <c r="A174" s="39"/>
      <c r="B174" s="40"/>
      <c r="C174" s="219" t="s">
        <v>202</v>
      </c>
      <c r="D174" s="219" t="s">
        <v>153</v>
      </c>
      <c r="E174" s="220" t="s">
        <v>203</v>
      </c>
      <c r="F174" s="221" t="s">
        <v>204</v>
      </c>
      <c r="G174" s="222" t="s">
        <v>198</v>
      </c>
      <c r="H174" s="223">
        <v>2</v>
      </c>
      <c r="I174" s="224"/>
      <c r="J174" s="225">
        <f>ROUND(I174*H174,2)</f>
        <v>0</v>
      </c>
      <c r="K174" s="221" t="s">
        <v>157</v>
      </c>
      <c r="L174" s="45"/>
      <c r="M174" s="226" t="s">
        <v>1</v>
      </c>
      <c r="N174" s="227" t="s">
        <v>41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158</v>
      </c>
      <c r="AT174" s="230" t="s">
        <v>153</v>
      </c>
      <c r="AU174" s="230" t="s">
        <v>86</v>
      </c>
      <c r="AY174" s="18" t="s">
        <v>151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84</v>
      </c>
      <c r="BK174" s="231">
        <f>ROUND(I174*H174,2)</f>
        <v>0</v>
      </c>
      <c r="BL174" s="18" t="s">
        <v>158</v>
      </c>
      <c r="BM174" s="230" t="s">
        <v>205</v>
      </c>
    </row>
    <row r="175" s="13" customFormat="1">
      <c r="A175" s="13"/>
      <c r="B175" s="232"/>
      <c r="C175" s="233"/>
      <c r="D175" s="234" t="s">
        <v>159</v>
      </c>
      <c r="E175" s="235" t="s">
        <v>1</v>
      </c>
      <c r="F175" s="236" t="s">
        <v>206</v>
      </c>
      <c r="G175" s="233"/>
      <c r="H175" s="237">
        <v>1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159</v>
      </c>
      <c r="AU175" s="243" t="s">
        <v>86</v>
      </c>
      <c r="AV175" s="13" t="s">
        <v>86</v>
      </c>
      <c r="AW175" s="13" t="s">
        <v>32</v>
      </c>
      <c r="AX175" s="13" t="s">
        <v>76</v>
      </c>
      <c r="AY175" s="243" t="s">
        <v>151</v>
      </c>
    </row>
    <row r="176" s="13" customFormat="1">
      <c r="A176" s="13"/>
      <c r="B176" s="232"/>
      <c r="C176" s="233"/>
      <c r="D176" s="234" t="s">
        <v>159</v>
      </c>
      <c r="E176" s="235" t="s">
        <v>1</v>
      </c>
      <c r="F176" s="236" t="s">
        <v>207</v>
      </c>
      <c r="G176" s="233"/>
      <c r="H176" s="237">
        <v>1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159</v>
      </c>
      <c r="AU176" s="243" t="s">
        <v>86</v>
      </c>
      <c r="AV176" s="13" t="s">
        <v>86</v>
      </c>
      <c r="AW176" s="13" t="s">
        <v>32</v>
      </c>
      <c r="AX176" s="13" t="s">
        <v>76</v>
      </c>
      <c r="AY176" s="243" t="s">
        <v>151</v>
      </c>
    </row>
    <row r="177" s="14" customFormat="1">
      <c r="A177" s="14"/>
      <c r="B177" s="244"/>
      <c r="C177" s="245"/>
      <c r="D177" s="234" t="s">
        <v>159</v>
      </c>
      <c r="E177" s="246" t="s">
        <v>1</v>
      </c>
      <c r="F177" s="247" t="s">
        <v>161</v>
      </c>
      <c r="G177" s="245"/>
      <c r="H177" s="248">
        <v>2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159</v>
      </c>
      <c r="AU177" s="254" t="s">
        <v>86</v>
      </c>
      <c r="AV177" s="14" t="s">
        <v>158</v>
      </c>
      <c r="AW177" s="14" t="s">
        <v>32</v>
      </c>
      <c r="AX177" s="14" t="s">
        <v>84</v>
      </c>
      <c r="AY177" s="254" t="s">
        <v>151</v>
      </c>
    </row>
    <row r="178" s="2" customFormat="1" ht="33" customHeight="1">
      <c r="A178" s="39"/>
      <c r="B178" s="40"/>
      <c r="C178" s="219" t="s">
        <v>177</v>
      </c>
      <c r="D178" s="219" t="s">
        <v>153</v>
      </c>
      <c r="E178" s="220" t="s">
        <v>208</v>
      </c>
      <c r="F178" s="221" t="s">
        <v>209</v>
      </c>
      <c r="G178" s="222" t="s">
        <v>198</v>
      </c>
      <c r="H178" s="223">
        <v>2</v>
      </c>
      <c r="I178" s="224"/>
      <c r="J178" s="225">
        <f>ROUND(I178*H178,2)</f>
        <v>0</v>
      </c>
      <c r="K178" s="221" t="s">
        <v>157</v>
      </c>
      <c r="L178" s="45"/>
      <c r="M178" s="226" t="s">
        <v>1</v>
      </c>
      <c r="N178" s="227" t="s">
        <v>41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158</v>
      </c>
      <c r="AT178" s="230" t="s">
        <v>153</v>
      </c>
      <c r="AU178" s="230" t="s">
        <v>86</v>
      </c>
      <c r="AY178" s="18" t="s">
        <v>151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84</v>
      </c>
      <c r="BK178" s="231">
        <f>ROUND(I178*H178,2)</f>
        <v>0</v>
      </c>
      <c r="BL178" s="18" t="s">
        <v>158</v>
      </c>
      <c r="BM178" s="230" t="s">
        <v>210</v>
      </c>
    </row>
    <row r="179" s="13" customFormat="1">
      <c r="A179" s="13"/>
      <c r="B179" s="232"/>
      <c r="C179" s="233"/>
      <c r="D179" s="234" t="s">
        <v>159</v>
      </c>
      <c r="E179" s="235" t="s">
        <v>1</v>
      </c>
      <c r="F179" s="236" t="s">
        <v>211</v>
      </c>
      <c r="G179" s="233"/>
      <c r="H179" s="237">
        <v>2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159</v>
      </c>
      <c r="AU179" s="243" t="s">
        <v>86</v>
      </c>
      <c r="AV179" s="13" t="s">
        <v>86</v>
      </c>
      <c r="AW179" s="13" t="s">
        <v>32</v>
      </c>
      <c r="AX179" s="13" t="s">
        <v>76</v>
      </c>
      <c r="AY179" s="243" t="s">
        <v>151</v>
      </c>
    </row>
    <row r="180" s="14" customFormat="1">
      <c r="A180" s="14"/>
      <c r="B180" s="244"/>
      <c r="C180" s="245"/>
      <c r="D180" s="234" t="s">
        <v>159</v>
      </c>
      <c r="E180" s="246" t="s">
        <v>1</v>
      </c>
      <c r="F180" s="247" t="s">
        <v>161</v>
      </c>
      <c r="G180" s="245"/>
      <c r="H180" s="248">
        <v>2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159</v>
      </c>
      <c r="AU180" s="254" t="s">
        <v>86</v>
      </c>
      <c r="AV180" s="14" t="s">
        <v>158</v>
      </c>
      <c r="AW180" s="14" t="s">
        <v>32</v>
      </c>
      <c r="AX180" s="14" t="s">
        <v>84</v>
      </c>
      <c r="AY180" s="254" t="s">
        <v>151</v>
      </c>
    </row>
    <row r="181" s="2" customFormat="1">
      <c r="A181" s="39"/>
      <c r="B181" s="40"/>
      <c r="C181" s="219" t="s">
        <v>212</v>
      </c>
      <c r="D181" s="219" t="s">
        <v>153</v>
      </c>
      <c r="E181" s="220" t="s">
        <v>213</v>
      </c>
      <c r="F181" s="221" t="s">
        <v>214</v>
      </c>
      <c r="G181" s="222" t="s">
        <v>215</v>
      </c>
      <c r="H181" s="223">
        <v>0.0040000000000000001</v>
      </c>
      <c r="I181" s="224"/>
      <c r="J181" s="225">
        <f>ROUND(I181*H181,2)</f>
        <v>0</v>
      </c>
      <c r="K181" s="221" t="s">
        <v>157</v>
      </c>
      <c r="L181" s="45"/>
      <c r="M181" s="226" t="s">
        <v>1</v>
      </c>
      <c r="N181" s="227" t="s">
        <v>41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158</v>
      </c>
      <c r="AT181" s="230" t="s">
        <v>153</v>
      </c>
      <c r="AU181" s="230" t="s">
        <v>86</v>
      </c>
      <c r="AY181" s="18" t="s">
        <v>151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84</v>
      </c>
      <c r="BK181" s="231">
        <f>ROUND(I181*H181,2)</f>
        <v>0</v>
      </c>
      <c r="BL181" s="18" t="s">
        <v>158</v>
      </c>
      <c r="BM181" s="230" t="s">
        <v>216</v>
      </c>
    </row>
    <row r="182" s="15" customFormat="1">
      <c r="A182" s="15"/>
      <c r="B182" s="255"/>
      <c r="C182" s="256"/>
      <c r="D182" s="234" t="s">
        <v>159</v>
      </c>
      <c r="E182" s="257" t="s">
        <v>1</v>
      </c>
      <c r="F182" s="258" t="s">
        <v>217</v>
      </c>
      <c r="G182" s="256"/>
      <c r="H182" s="257" t="s">
        <v>1</v>
      </c>
      <c r="I182" s="259"/>
      <c r="J182" s="256"/>
      <c r="K182" s="256"/>
      <c r="L182" s="260"/>
      <c r="M182" s="261"/>
      <c r="N182" s="262"/>
      <c r="O182" s="262"/>
      <c r="P182" s="262"/>
      <c r="Q182" s="262"/>
      <c r="R182" s="262"/>
      <c r="S182" s="262"/>
      <c r="T182" s="26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4" t="s">
        <v>159</v>
      </c>
      <c r="AU182" s="264" t="s">
        <v>86</v>
      </c>
      <c r="AV182" s="15" t="s">
        <v>84</v>
      </c>
      <c r="AW182" s="15" t="s">
        <v>32</v>
      </c>
      <c r="AX182" s="15" t="s">
        <v>76</v>
      </c>
      <c r="AY182" s="264" t="s">
        <v>151</v>
      </c>
    </row>
    <row r="183" s="13" customFormat="1">
      <c r="A183" s="13"/>
      <c r="B183" s="232"/>
      <c r="C183" s="233"/>
      <c r="D183" s="234" t="s">
        <v>159</v>
      </c>
      <c r="E183" s="235" t="s">
        <v>1</v>
      </c>
      <c r="F183" s="236" t="s">
        <v>218</v>
      </c>
      <c r="G183" s="233"/>
      <c r="H183" s="237">
        <v>0.0040000000000000001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159</v>
      </c>
      <c r="AU183" s="243" t="s">
        <v>86</v>
      </c>
      <c r="AV183" s="13" t="s">
        <v>86</v>
      </c>
      <c r="AW183" s="13" t="s">
        <v>32</v>
      </c>
      <c r="AX183" s="13" t="s">
        <v>76</v>
      </c>
      <c r="AY183" s="243" t="s">
        <v>151</v>
      </c>
    </row>
    <row r="184" s="14" customFormat="1">
      <c r="A184" s="14"/>
      <c r="B184" s="244"/>
      <c r="C184" s="245"/>
      <c r="D184" s="234" t="s">
        <v>159</v>
      </c>
      <c r="E184" s="246" t="s">
        <v>1</v>
      </c>
      <c r="F184" s="247" t="s">
        <v>161</v>
      </c>
      <c r="G184" s="245"/>
      <c r="H184" s="248">
        <v>0.0040000000000000001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159</v>
      </c>
      <c r="AU184" s="254" t="s">
        <v>86</v>
      </c>
      <c r="AV184" s="14" t="s">
        <v>158</v>
      </c>
      <c r="AW184" s="14" t="s">
        <v>32</v>
      </c>
      <c r="AX184" s="14" t="s">
        <v>84</v>
      </c>
      <c r="AY184" s="254" t="s">
        <v>151</v>
      </c>
    </row>
    <row r="185" s="2" customFormat="1">
      <c r="A185" s="39"/>
      <c r="B185" s="40"/>
      <c r="C185" s="265" t="s">
        <v>183</v>
      </c>
      <c r="D185" s="265" t="s">
        <v>219</v>
      </c>
      <c r="E185" s="266" t="s">
        <v>220</v>
      </c>
      <c r="F185" s="267" t="s">
        <v>221</v>
      </c>
      <c r="G185" s="268" t="s">
        <v>215</v>
      </c>
      <c r="H185" s="269">
        <v>0.0040000000000000001</v>
      </c>
      <c r="I185" s="270"/>
      <c r="J185" s="271">
        <f>ROUND(I185*H185,2)</f>
        <v>0</v>
      </c>
      <c r="K185" s="267" t="s">
        <v>157</v>
      </c>
      <c r="L185" s="272"/>
      <c r="M185" s="273" t="s">
        <v>1</v>
      </c>
      <c r="N185" s="274" t="s">
        <v>41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171</v>
      </c>
      <c r="AT185" s="230" t="s">
        <v>219</v>
      </c>
      <c r="AU185" s="230" t="s">
        <v>86</v>
      </c>
      <c r="AY185" s="18" t="s">
        <v>151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84</v>
      </c>
      <c r="BK185" s="231">
        <f>ROUND(I185*H185,2)</f>
        <v>0</v>
      </c>
      <c r="BL185" s="18" t="s">
        <v>158</v>
      </c>
      <c r="BM185" s="230" t="s">
        <v>222</v>
      </c>
    </row>
    <row r="186" s="15" customFormat="1">
      <c r="A186" s="15"/>
      <c r="B186" s="255"/>
      <c r="C186" s="256"/>
      <c r="D186" s="234" t="s">
        <v>159</v>
      </c>
      <c r="E186" s="257" t="s">
        <v>1</v>
      </c>
      <c r="F186" s="258" t="s">
        <v>217</v>
      </c>
      <c r="G186" s="256"/>
      <c r="H186" s="257" t="s">
        <v>1</v>
      </c>
      <c r="I186" s="259"/>
      <c r="J186" s="256"/>
      <c r="K186" s="256"/>
      <c r="L186" s="260"/>
      <c r="M186" s="261"/>
      <c r="N186" s="262"/>
      <c r="O186" s="262"/>
      <c r="P186" s="262"/>
      <c r="Q186" s="262"/>
      <c r="R186" s="262"/>
      <c r="S186" s="262"/>
      <c r="T186" s="26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4" t="s">
        <v>159</v>
      </c>
      <c r="AU186" s="264" t="s">
        <v>86</v>
      </c>
      <c r="AV186" s="15" t="s">
        <v>84</v>
      </c>
      <c r="AW186" s="15" t="s">
        <v>32</v>
      </c>
      <c r="AX186" s="15" t="s">
        <v>76</v>
      </c>
      <c r="AY186" s="264" t="s">
        <v>151</v>
      </c>
    </row>
    <row r="187" s="13" customFormat="1">
      <c r="A187" s="13"/>
      <c r="B187" s="232"/>
      <c r="C187" s="233"/>
      <c r="D187" s="234" t="s">
        <v>159</v>
      </c>
      <c r="E187" s="235" t="s">
        <v>1</v>
      </c>
      <c r="F187" s="236" t="s">
        <v>223</v>
      </c>
      <c r="G187" s="233"/>
      <c r="H187" s="237">
        <v>0.0040000000000000001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159</v>
      </c>
      <c r="AU187" s="243" t="s">
        <v>86</v>
      </c>
      <c r="AV187" s="13" t="s">
        <v>86</v>
      </c>
      <c r="AW187" s="13" t="s">
        <v>32</v>
      </c>
      <c r="AX187" s="13" t="s">
        <v>76</v>
      </c>
      <c r="AY187" s="243" t="s">
        <v>151</v>
      </c>
    </row>
    <row r="188" s="14" customFormat="1">
      <c r="A188" s="14"/>
      <c r="B188" s="244"/>
      <c r="C188" s="245"/>
      <c r="D188" s="234" t="s">
        <v>159</v>
      </c>
      <c r="E188" s="246" t="s">
        <v>1</v>
      </c>
      <c r="F188" s="247" t="s">
        <v>161</v>
      </c>
      <c r="G188" s="245"/>
      <c r="H188" s="248">
        <v>0.0040000000000000001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159</v>
      </c>
      <c r="AU188" s="254" t="s">
        <v>86</v>
      </c>
      <c r="AV188" s="14" t="s">
        <v>158</v>
      </c>
      <c r="AW188" s="14" t="s">
        <v>32</v>
      </c>
      <c r="AX188" s="14" t="s">
        <v>84</v>
      </c>
      <c r="AY188" s="254" t="s">
        <v>151</v>
      </c>
    </row>
    <row r="189" s="2" customFormat="1">
      <c r="A189" s="39"/>
      <c r="B189" s="40"/>
      <c r="C189" s="219" t="s">
        <v>224</v>
      </c>
      <c r="D189" s="219" t="s">
        <v>153</v>
      </c>
      <c r="E189" s="220" t="s">
        <v>225</v>
      </c>
      <c r="F189" s="221" t="s">
        <v>226</v>
      </c>
      <c r="G189" s="222" t="s">
        <v>215</v>
      </c>
      <c r="H189" s="223">
        <v>0.012999999999999999</v>
      </c>
      <c r="I189" s="224"/>
      <c r="J189" s="225">
        <f>ROUND(I189*H189,2)</f>
        <v>0</v>
      </c>
      <c r="K189" s="221" t="s">
        <v>157</v>
      </c>
      <c r="L189" s="45"/>
      <c r="M189" s="226" t="s">
        <v>1</v>
      </c>
      <c r="N189" s="227" t="s">
        <v>41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158</v>
      </c>
      <c r="AT189" s="230" t="s">
        <v>153</v>
      </c>
      <c r="AU189" s="230" t="s">
        <v>86</v>
      </c>
      <c r="AY189" s="18" t="s">
        <v>151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84</v>
      </c>
      <c r="BK189" s="231">
        <f>ROUND(I189*H189,2)</f>
        <v>0</v>
      </c>
      <c r="BL189" s="18" t="s">
        <v>158</v>
      </c>
      <c r="BM189" s="230" t="s">
        <v>227</v>
      </c>
    </row>
    <row r="190" s="15" customFormat="1">
      <c r="A190" s="15"/>
      <c r="B190" s="255"/>
      <c r="C190" s="256"/>
      <c r="D190" s="234" t="s">
        <v>159</v>
      </c>
      <c r="E190" s="257" t="s">
        <v>1</v>
      </c>
      <c r="F190" s="258" t="s">
        <v>228</v>
      </c>
      <c r="G190" s="256"/>
      <c r="H190" s="257" t="s">
        <v>1</v>
      </c>
      <c r="I190" s="259"/>
      <c r="J190" s="256"/>
      <c r="K190" s="256"/>
      <c r="L190" s="260"/>
      <c r="M190" s="261"/>
      <c r="N190" s="262"/>
      <c r="O190" s="262"/>
      <c r="P190" s="262"/>
      <c r="Q190" s="262"/>
      <c r="R190" s="262"/>
      <c r="S190" s="262"/>
      <c r="T190" s="26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4" t="s">
        <v>159</v>
      </c>
      <c r="AU190" s="264" t="s">
        <v>86</v>
      </c>
      <c r="AV190" s="15" t="s">
        <v>84</v>
      </c>
      <c r="AW190" s="15" t="s">
        <v>32</v>
      </c>
      <c r="AX190" s="15" t="s">
        <v>76</v>
      </c>
      <c r="AY190" s="264" t="s">
        <v>151</v>
      </c>
    </row>
    <row r="191" s="13" customFormat="1">
      <c r="A191" s="13"/>
      <c r="B191" s="232"/>
      <c r="C191" s="233"/>
      <c r="D191" s="234" t="s">
        <v>159</v>
      </c>
      <c r="E191" s="235" t="s">
        <v>1</v>
      </c>
      <c r="F191" s="236" t="s">
        <v>229</v>
      </c>
      <c r="G191" s="233"/>
      <c r="H191" s="237">
        <v>0.012999999999999999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159</v>
      </c>
      <c r="AU191" s="243" t="s">
        <v>86</v>
      </c>
      <c r="AV191" s="13" t="s">
        <v>86</v>
      </c>
      <c r="AW191" s="13" t="s">
        <v>32</v>
      </c>
      <c r="AX191" s="13" t="s">
        <v>76</v>
      </c>
      <c r="AY191" s="243" t="s">
        <v>151</v>
      </c>
    </row>
    <row r="192" s="14" customFormat="1">
      <c r="A192" s="14"/>
      <c r="B192" s="244"/>
      <c r="C192" s="245"/>
      <c r="D192" s="234" t="s">
        <v>159</v>
      </c>
      <c r="E192" s="246" t="s">
        <v>1</v>
      </c>
      <c r="F192" s="247" t="s">
        <v>161</v>
      </c>
      <c r="G192" s="245"/>
      <c r="H192" s="248">
        <v>0.012999999999999999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159</v>
      </c>
      <c r="AU192" s="254" t="s">
        <v>86</v>
      </c>
      <c r="AV192" s="14" t="s">
        <v>158</v>
      </c>
      <c r="AW192" s="14" t="s">
        <v>32</v>
      </c>
      <c r="AX192" s="14" t="s">
        <v>84</v>
      </c>
      <c r="AY192" s="254" t="s">
        <v>151</v>
      </c>
    </row>
    <row r="193" s="2" customFormat="1">
      <c r="A193" s="39"/>
      <c r="B193" s="40"/>
      <c r="C193" s="219" t="s">
        <v>191</v>
      </c>
      <c r="D193" s="219" t="s">
        <v>153</v>
      </c>
      <c r="E193" s="220" t="s">
        <v>230</v>
      </c>
      <c r="F193" s="221" t="s">
        <v>231</v>
      </c>
      <c r="G193" s="222" t="s">
        <v>232</v>
      </c>
      <c r="H193" s="223">
        <v>0.56299999999999994</v>
      </c>
      <c r="I193" s="224"/>
      <c r="J193" s="225">
        <f>ROUND(I193*H193,2)</f>
        <v>0</v>
      </c>
      <c r="K193" s="221" t="s">
        <v>157</v>
      </c>
      <c r="L193" s="45"/>
      <c r="M193" s="226" t="s">
        <v>1</v>
      </c>
      <c r="N193" s="227" t="s">
        <v>41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158</v>
      </c>
      <c r="AT193" s="230" t="s">
        <v>153</v>
      </c>
      <c r="AU193" s="230" t="s">
        <v>86</v>
      </c>
      <c r="AY193" s="18" t="s">
        <v>151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84</v>
      </c>
      <c r="BK193" s="231">
        <f>ROUND(I193*H193,2)</f>
        <v>0</v>
      </c>
      <c r="BL193" s="18" t="s">
        <v>158</v>
      </c>
      <c r="BM193" s="230" t="s">
        <v>233</v>
      </c>
    </row>
    <row r="194" s="15" customFormat="1">
      <c r="A194" s="15"/>
      <c r="B194" s="255"/>
      <c r="C194" s="256"/>
      <c r="D194" s="234" t="s">
        <v>159</v>
      </c>
      <c r="E194" s="257" t="s">
        <v>1</v>
      </c>
      <c r="F194" s="258" t="s">
        <v>234</v>
      </c>
      <c r="G194" s="256"/>
      <c r="H194" s="257" t="s">
        <v>1</v>
      </c>
      <c r="I194" s="259"/>
      <c r="J194" s="256"/>
      <c r="K194" s="256"/>
      <c r="L194" s="260"/>
      <c r="M194" s="261"/>
      <c r="N194" s="262"/>
      <c r="O194" s="262"/>
      <c r="P194" s="262"/>
      <c r="Q194" s="262"/>
      <c r="R194" s="262"/>
      <c r="S194" s="262"/>
      <c r="T194" s="26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4" t="s">
        <v>159</v>
      </c>
      <c r="AU194" s="264" t="s">
        <v>86</v>
      </c>
      <c r="AV194" s="15" t="s">
        <v>84</v>
      </c>
      <c r="AW194" s="15" t="s">
        <v>32</v>
      </c>
      <c r="AX194" s="15" t="s">
        <v>76</v>
      </c>
      <c r="AY194" s="264" t="s">
        <v>151</v>
      </c>
    </row>
    <row r="195" s="13" customFormat="1">
      <c r="A195" s="13"/>
      <c r="B195" s="232"/>
      <c r="C195" s="233"/>
      <c r="D195" s="234" t="s">
        <v>159</v>
      </c>
      <c r="E195" s="235" t="s">
        <v>1</v>
      </c>
      <c r="F195" s="236" t="s">
        <v>235</v>
      </c>
      <c r="G195" s="233"/>
      <c r="H195" s="237">
        <v>0.56299999999999994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159</v>
      </c>
      <c r="AU195" s="243" t="s">
        <v>86</v>
      </c>
      <c r="AV195" s="13" t="s">
        <v>86</v>
      </c>
      <c r="AW195" s="13" t="s">
        <v>32</v>
      </c>
      <c r="AX195" s="13" t="s">
        <v>76</v>
      </c>
      <c r="AY195" s="243" t="s">
        <v>151</v>
      </c>
    </row>
    <row r="196" s="14" customFormat="1">
      <c r="A196" s="14"/>
      <c r="B196" s="244"/>
      <c r="C196" s="245"/>
      <c r="D196" s="234" t="s">
        <v>159</v>
      </c>
      <c r="E196" s="246" t="s">
        <v>1</v>
      </c>
      <c r="F196" s="247" t="s">
        <v>161</v>
      </c>
      <c r="G196" s="245"/>
      <c r="H196" s="248">
        <v>0.56299999999999994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159</v>
      </c>
      <c r="AU196" s="254" t="s">
        <v>86</v>
      </c>
      <c r="AV196" s="14" t="s">
        <v>158</v>
      </c>
      <c r="AW196" s="14" t="s">
        <v>32</v>
      </c>
      <c r="AX196" s="14" t="s">
        <v>84</v>
      </c>
      <c r="AY196" s="254" t="s">
        <v>151</v>
      </c>
    </row>
    <row r="197" s="2" customFormat="1">
      <c r="A197" s="39"/>
      <c r="B197" s="40"/>
      <c r="C197" s="219" t="s">
        <v>8</v>
      </c>
      <c r="D197" s="219" t="s">
        <v>153</v>
      </c>
      <c r="E197" s="220" t="s">
        <v>236</v>
      </c>
      <c r="F197" s="221" t="s">
        <v>237</v>
      </c>
      <c r="G197" s="222" t="s">
        <v>232</v>
      </c>
      <c r="H197" s="223">
        <v>3.2999999999999998</v>
      </c>
      <c r="I197" s="224"/>
      <c r="J197" s="225">
        <f>ROUND(I197*H197,2)</f>
        <v>0</v>
      </c>
      <c r="K197" s="221" t="s">
        <v>157</v>
      </c>
      <c r="L197" s="45"/>
      <c r="M197" s="226" t="s">
        <v>1</v>
      </c>
      <c r="N197" s="227" t="s">
        <v>41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158</v>
      </c>
      <c r="AT197" s="230" t="s">
        <v>153</v>
      </c>
      <c r="AU197" s="230" t="s">
        <v>86</v>
      </c>
      <c r="AY197" s="18" t="s">
        <v>151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84</v>
      </c>
      <c r="BK197" s="231">
        <f>ROUND(I197*H197,2)</f>
        <v>0</v>
      </c>
      <c r="BL197" s="18" t="s">
        <v>158</v>
      </c>
      <c r="BM197" s="230" t="s">
        <v>238</v>
      </c>
    </row>
    <row r="198" s="15" customFormat="1">
      <c r="A198" s="15"/>
      <c r="B198" s="255"/>
      <c r="C198" s="256"/>
      <c r="D198" s="234" t="s">
        <v>159</v>
      </c>
      <c r="E198" s="257" t="s">
        <v>1</v>
      </c>
      <c r="F198" s="258" t="s">
        <v>239</v>
      </c>
      <c r="G198" s="256"/>
      <c r="H198" s="257" t="s">
        <v>1</v>
      </c>
      <c r="I198" s="259"/>
      <c r="J198" s="256"/>
      <c r="K198" s="256"/>
      <c r="L198" s="260"/>
      <c r="M198" s="261"/>
      <c r="N198" s="262"/>
      <c r="O198" s="262"/>
      <c r="P198" s="262"/>
      <c r="Q198" s="262"/>
      <c r="R198" s="262"/>
      <c r="S198" s="262"/>
      <c r="T198" s="26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4" t="s">
        <v>159</v>
      </c>
      <c r="AU198" s="264" t="s">
        <v>86</v>
      </c>
      <c r="AV198" s="15" t="s">
        <v>84</v>
      </c>
      <c r="AW198" s="15" t="s">
        <v>32</v>
      </c>
      <c r="AX198" s="15" t="s">
        <v>76</v>
      </c>
      <c r="AY198" s="264" t="s">
        <v>151</v>
      </c>
    </row>
    <row r="199" s="13" customFormat="1">
      <c r="A199" s="13"/>
      <c r="B199" s="232"/>
      <c r="C199" s="233"/>
      <c r="D199" s="234" t="s">
        <v>159</v>
      </c>
      <c r="E199" s="235" t="s">
        <v>1</v>
      </c>
      <c r="F199" s="236" t="s">
        <v>240</v>
      </c>
      <c r="G199" s="233"/>
      <c r="H199" s="237">
        <v>1.6499999999999999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159</v>
      </c>
      <c r="AU199" s="243" t="s">
        <v>86</v>
      </c>
      <c r="AV199" s="13" t="s">
        <v>86</v>
      </c>
      <c r="AW199" s="13" t="s">
        <v>32</v>
      </c>
      <c r="AX199" s="13" t="s">
        <v>76</v>
      </c>
      <c r="AY199" s="243" t="s">
        <v>151</v>
      </c>
    </row>
    <row r="200" s="13" customFormat="1">
      <c r="A200" s="13"/>
      <c r="B200" s="232"/>
      <c r="C200" s="233"/>
      <c r="D200" s="234" t="s">
        <v>159</v>
      </c>
      <c r="E200" s="235" t="s">
        <v>1</v>
      </c>
      <c r="F200" s="236" t="s">
        <v>241</v>
      </c>
      <c r="G200" s="233"/>
      <c r="H200" s="237">
        <v>1.6499999999999999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159</v>
      </c>
      <c r="AU200" s="243" t="s">
        <v>86</v>
      </c>
      <c r="AV200" s="13" t="s">
        <v>86</v>
      </c>
      <c r="AW200" s="13" t="s">
        <v>32</v>
      </c>
      <c r="AX200" s="13" t="s">
        <v>76</v>
      </c>
      <c r="AY200" s="243" t="s">
        <v>151</v>
      </c>
    </row>
    <row r="201" s="14" customFormat="1">
      <c r="A201" s="14"/>
      <c r="B201" s="244"/>
      <c r="C201" s="245"/>
      <c r="D201" s="234" t="s">
        <v>159</v>
      </c>
      <c r="E201" s="246" t="s">
        <v>1</v>
      </c>
      <c r="F201" s="247" t="s">
        <v>161</v>
      </c>
      <c r="G201" s="245"/>
      <c r="H201" s="248">
        <v>3.2999999999999998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159</v>
      </c>
      <c r="AU201" s="254" t="s">
        <v>86</v>
      </c>
      <c r="AV201" s="14" t="s">
        <v>158</v>
      </c>
      <c r="AW201" s="14" t="s">
        <v>32</v>
      </c>
      <c r="AX201" s="14" t="s">
        <v>84</v>
      </c>
      <c r="AY201" s="254" t="s">
        <v>151</v>
      </c>
    </row>
    <row r="202" s="2" customFormat="1">
      <c r="A202" s="39"/>
      <c r="B202" s="40"/>
      <c r="C202" s="219" t="s">
        <v>199</v>
      </c>
      <c r="D202" s="219" t="s">
        <v>153</v>
      </c>
      <c r="E202" s="220" t="s">
        <v>242</v>
      </c>
      <c r="F202" s="221" t="s">
        <v>243</v>
      </c>
      <c r="G202" s="222" t="s">
        <v>244</v>
      </c>
      <c r="H202" s="223">
        <v>86.349999999999994</v>
      </c>
      <c r="I202" s="224"/>
      <c r="J202" s="225">
        <f>ROUND(I202*H202,2)</f>
        <v>0</v>
      </c>
      <c r="K202" s="221" t="s">
        <v>157</v>
      </c>
      <c r="L202" s="45"/>
      <c r="M202" s="226" t="s">
        <v>1</v>
      </c>
      <c r="N202" s="227" t="s">
        <v>41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158</v>
      </c>
      <c r="AT202" s="230" t="s">
        <v>153</v>
      </c>
      <c r="AU202" s="230" t="s">
        <v>86</v>
      </c>
      <c r="AY202" s="18" t="s">
        <v>151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84</v>
      </c>
      <c r="BK202" s="231">
        <f>ROUND(I202*H202,2)</f>
        <v>0</v>
      </c>
      <c r="BL202" s="18" t="s">
        <v>158</v>
      </c>
      <c r="BM202" s="230" t="s">
        <v>245</v>
      </c>
    </row>
    <row r="203" s="15" customFormat="1">
      <c r="A203" s="15"/>
      <c r="B203" s="255"/>
      <c r="C203" s="256"/>
      <c r="D203" s="234" t="s">
        <v>159</v>
      </c>
      <c r="E203" s="257" t="s">
        <v>1</v>
      </c>
      <c r="F203" s="258" t="s">
        <v>246</v>
      </c>
      <c r="G203" s="256"/>
      <c r="H203" s="257" t="s">
        <v>1</v>
      </c>
      <c r="I203" s="259"/>
      <c r="J203" s="256"/>
      <c r="K203" s="256"/>
      <c r="L203" s="260"/>
      <c r="M203" s="261"/>
      <c r="N203" s="262"/>
      <c r="O203" s="262"/>
      <c r="P203" s="262"/>
      <c r="Q203" s="262"/>
      <c r="R203" s="262"/>
      <c r="S203" s="262"/>
      <c r="T203" s="26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4" t="s">
        <v>159</v>
      </c>
      <c r="AU203" s="264" t="s">
        <v>86</v>
      </c>
      <c r="AV203" s="15" t="s">
        <v>84</v>
      </c>
      <c r="AW203" s="15" t="s">
        <v>32</v>
      </c>
      <c r="AX203" s="15" t="s">
        <v>76</v>
      </c>
      <c r="AY203" s="264" t="s">
        <v>151</v>
      </c>
    </row>
    <row r="204" s="13" customFormat="1">
      <c r="A204" s="13"/>
      <c r="B204" s="232"/>
      <c r="C204" s="233"/>
      <c r="D204" s="234" t="s">
        <v>159</v>
      </c>
      <c r="E204" s="235" t="s">
        <v>1</v>
      </c>
      <c r="F204" s="236" t="s">
        <v>247</v>
      </c>
      <c r="G204" s="233"/>
      <c r="H204" s="237">
        <v>2.0800000000000001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159</v>
      </c>
      <c r="AU204" s="243" t="s">
        <v>86</v>
      </c>
      <c r="AV204" s="13" t="s">
        <v>86</v>
      </c>
      <c r="AW204" s="13" t="s">
        <v>32</v>
      </c>
      <c r="AX204" s="13" t="s">
        <v>76</v>
      </c>
      <c r="AY204" s="243" t="s">
        <v>151</v>
      </c>
    </row>
    <row r="205" s="13" customFormat="1">
      <c r="A205" s="13"/>
      <c r="B205" s="232"/>
      <c r="C205" s="233"/>
      <c r="D205" s="234" t="s">
        <v>159</v>
      </c>
      <c r="E205" s="235" t="s">
        <v>1</v>
      </c>
      <c r="F205" s="236" t="s">
        <v>248</v>
      </c>
      <c r="G205" s="233"/>
      <c r="H205" s="237">
        <v>17.579999999999998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159</v>
      </c>
      <c r="AU205" s="243" t="s">
        <v>86</v>
      </c>
      <c r="AV205" s="13" t="s">
        <v>86</v>
      </c>
      <c r="AW205" s="13" t="s">
        <v>32</v>
      </c>
      <c r="AX205" s="13" t="s">
        <v>76</v>
      </c>
      <c r="AY205" s="243" t="s">
        <v>151</v>
      </c>
    </row>
    <row r="206" s="13" customFormat="1">
      <c r="A206" s="13"/>
      <c r="B206" s="232"/>
      <c r="C206" s="233"/>
      <c r="D206" s="234" t="s">
        <v>159</v>
      </c>
      <c r="E206" s="235" t="s">
        <v>1</v>
      </c>
      <c r="F206" s="236" t="s">
        <v>249</v>
      </c>
      <c r="G206" s="233"/>
      <c r="H206" s="237">
        <v>9.2100000000000009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159</v>
      </c>
      <c r="AU206" s="243" t="s">
        <v>86</v>
      </c>
      <c r="AV206" s="13" t="s">
        <v>86</v>
      </c>
      <c r="AW206" s="13" t="s">
        <v>32</v>
      </c>
      <c r="AX206" s="13" t="s">
        <v>76</v>
      </c>
      <c r="AY206" s="243" t="s">
        <v>151</v>
      </c>
    </row>
    <row r="207" s="13" customFormat="1">
      <c r="A207" s="13"/>
      <c r="B207" s="232"/>
      <c r="C207" s="233"/>
      <c r="D207" s="234" t="s">
        <v>159</v>
      </c>
      <c r="E207" s="235" t="s">
        <v>1</v>
      </c>
      <c r="F207" s="236" t="s">
        <v>250</v>
      </c>
      <c r="G207" s="233"/>
      <c r="H207" s="237">
        <v>4.7199999999999998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159</v>
      </c>
      <c r="AU207" s="243" t="s">
        <v>86</v>
      </c>
      <c r="AV207" s="13" t="s">
        <v>86</v>
      </c>
      <c r="AW207" s="13" t="s">
        <v>32</v>
      </c>
      <c r="AX207" s="13" t="s">
        <v>76</v>
      </c>
      <c r="AY207" s="243" t="s">
        <v>151</v>
      </c>
    </row>
    <row r="208" s="13" customFormat="1">
      <c r="A208" s="13"/>
      <c r="B208" s="232"/>
      <c r="C208" s="233"/>
      <c r="D208" s="234" t="s">
        <v>159</v>
      </c>
      <c r="E208" s="235" t="s">
        <v>1</v>
      </c>
      <c r="F208" s="236" t="s">
        <v>251</v>
      </c>
      <c r="G208" s="233"/>
      <c r="H208" s="237">
        <v>1.7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159</v>
      </c>
      <c r="AU208" s="243" t="s">
        <v>86</v>
      </c>
      <c r="AV208" s="13" t="s">
        <v>86</v>
      </c>
      <c r="AW208" s="13" t="s">
        <v>32</v>
      </c>
      <c r="AX208" s="13" t="s">
        <v>76</v>
      </c>
      <c r="AY208" s="243" t="s">
        <v>151</v>
      </c>
    </row>
    <row r="209" s="16" customFormat="1">
      <c r="A209" s="16"/>
      <c r="B209" s="275"/>
      <c r="C209" s="276"/>
      <c r="D209" s="234" t="s">
        <v>159</v>
      </c>
      <c r="E209" s="277" t="s">
        <v>1</v>
      </c>
      <c r="F209" s="278" t="s">
        <v>252</v>
      </c>
      <c r="G209" s="276"/>
      <c r="H209" s="279">
        <v>35.289999999999999</v>
      </c>
      <c r="I209" s="280"/>
      <c r="J209" s="276"/>
      <c r="K209" s="276"/>
      <c r="L209" s="281"/>
      <c r="M209" s="282"/>
      <c r="N209" s="283"/>
      <c r="O209" s="283"/>
      <c r="P209" s="283"/>
      <c r="Q209" s="283"/>
      <c r="R209" s="283"/>
      <c r="S209" s="283"/>
      <c r="T209" s="284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85" t="s">
        <v>159</v>
      </c>
      <c r="AU209" s="285" t="s">
        <v>86</v>
      </c>
      <c r="AV209" s="16" t="s">
        <v>165</v>
      </c>
      <c r="AW209" s="16" t="s">
        <v>32</v>
      </c>
      <c r="AX209" s="16" t="s">
        <v>76</v>
      </c>
      <c r="AY209" s="285" t="s">
        <v>151</v>
      </c>
    </row>
    <row r="210" s="15" customFormat="1">
      <c r="A210" s="15"/>
      <c r="B210" s="255"/>
      <c r="C210" s="256"/>
      <c r="D210" s="234" t="s">
        <v>159</v>
      </c>
      <c r="E210" s="257" t="s">
        <v>1</v>
      </c>
      <c r="F210" s="258" t="s">
        <v>253</v>
      </c>
      <c r="G210" s="256"/>
      <c r="H210" s="257" t="s">
        <v>1</v>
      </c>
      <c r="I210" s="259"/>
      <c r="J210" s="256"/>
      <c r="K210" s="256"/>
      <c r="L210" s="260"/>
      <c r="M210" s="261"/>
      <c r="N210" s="262"/>
      <c r="O210" s="262"/>
      <c r="P210" s="262"/>
      <c r="Q210" s="262"/>
      <c r="R210" s="262"/>
      <c r="S210" s="262"/>
      <c r="T210" s="26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4" t="s">
        <v>159</v>
      </c>
      <c r="AU210" s="264" t="s">
        <v>86</v>
      </c>
      <c r="AV210" s="15" t="s">
        <v>84</v>
      </c>
      <c r="AW210" s="15" t="s">
        <v>32</v>
      </c>
      <c r="AX210" s="15" t="s">
        <v>76</v>
      </c>
      <c r="AY210" s="264" t="s">
        <v>151</v>
      </c>
    </row>
    <row r="211" s="13" customFormat="1">
      <c r="A211" s="13"/>
      <c r="B211" s="232"/>
      <c r="C211" s="233"/>
      <c r="D211" s="234" t="s">
        <v>159</v>
      </c>
      <c r="E211" s="235" t="s">
        <v>1</v>
      </c>
      <c r="F211" s="236" t="s">
        <v>254</v>
      </c>
      <c r="G211" s="233"/>
      <c r="H211" s="237">
        <v>22.379999999999999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159</v>
      </c>
      <c r="AU211" s="243" t="s">
        <v>86</v>
      </c>
      <c r="AV211" s="13" t="s">
        <v>86</v>
      </c>
      <c r="AW211" s="13" t="s">
        <v>32</v>
      </c>
      <c r="AX211" s="13" t="s">
        <v>76</v>
      </c>
      <c r="AY211" s="243" t="s">
        <v>151</v>
      </c>
    </row>
    <row r="212" s="13" customFormat="1">
      <c r="A212" s="13"/>
      <c r="B212" s="232"/>
      <c r="C212" s="233"/>
      <c r="D212" s="234" t="s">
        <v>159</v>
      </c>
      <c r="E212" s="235" t="s">
        <v>1</v>
      </c>
      <c r="F212" s="236" t="s">
        <v>255</v>
      </c>
      <c r="G212" s="233"/>
      <c r="H212" s="237">
        <v>28.68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159</v>
      </c>
      <c r="AU212" s="243" t="s">
        <v>86</v>
      </c>
      <c r="AV212" s="13" t="s">
        <v>86</v>
      </c>
      <c r="AW212" s="13" t="s">
        <v>32</v>
      </c>
      <c r="AX212" s="13" t="s">
        <v>76</v>
      </c>
      <c r="AY212" s="243" t="s">
        <v>151</v>
      </c>
    </row>
    <row r="213" s="16" customFormat="1">
      <c r="A213" s="16"/>
      <c r="B213" s="275"/>
      <c r="C213" s="276"/>
      <c r="D213" s="234" t="s">
        <v>159</v>
      </c>
      <c r="E213" s="277" t="s">
        <v>1</v>
      </c>
      <c r="F213" s="278" t="s">
        <v>252</v>
      </c>
      <c r="G213" s="276"/>
      <c r="H213" s="279">
        <v>51.060000000000002</v>
      </c>
      <c r="I213" s="280"/>
      <c r="J213" s="276"/>
      <c r="K213" s="276"/>
      <c r="L213" s="281"/>
      <c r="M213" s="282"/>
      <c r="N213" s="283"/>
      <c r="O213" s="283"/>
      <c r="P213" s="283"/>
      <c r="Q213" s="283"/>
      <c r="R213" s="283"/>
      <c r="S213" s="283"/>
      <c r="T213" s="284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85" t="s">
        <v>159</v>
      </c>
      <c r="AU213" s="285" t="s">
        <v>86</v>
      </c>
      <c r="AV213" s="16" t="s">
        <v>165</v>
      </c>
      <c r="AW213" s="16" t="s">
        <v>32</v>
      </c>
      <c r="AX213" s="16" t="s">
        <v>76</v>
      </c>
      <c r="AY213" s="285" t="s">
        <v>151</v>
      </c>
    </row>
    <row r="214" s="14" customFormat="1">
      <c r="A214" s="14"/>
      <c r="B214" s="244"/>
      <c r="C214" s="245"/>
      <c r="D214" s="234" t="s">
        <v>159</v>
      </c>
      <c r="E214" s="246" t="s">
        <v>1</v>
      </c>
      <c r="F214" s="247" t="s">
        <v>161</v>
      </c>
      <c r="G214" s="245"/>
      <c r="H214" s="248">
        <v>86.349999999999994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159</v>
      </c>
      <c r="AU214" s="254" t="s">
        <v>86</v>
      </c>
      <c r="AV214" s="14" t="s">
        <v>158</v>
      </c>
      <c r="AW214" s="14" t="s">
        <v>32</v>
      </c>
      <c r="AX214" s="14" t="s">
        <v>84</v>
      </c>
      <c r="AY214" s="254" t="s">
        <v>151</v>
      </c>
    </row>
    <row r="215" s="2" customFormat="1">
      <c r="A215" s="39"/>
      <c r="B215" s="40"/>
      <c r="C215" s="219" t="s">
        <v>256</v>
      </c>
      <c r="D215" s="219" t="s">
        <v>153</v>
      </c>
      <c r="E215" s="220" t="s">
        <v>257</v>
      </c>
      <c r="F215" s="221" t="s">
        <v>258</v>
      </c>
      <c r="G215" s="222" t="s">
        <v>244</v>
      </c>
      <c r="H215" s="223">
        <v>31.699999999999999</v>
      </c>
      <c r="I215" s="224"/>
      <c r="J215" s="225">
        <f>ROUND(I215*H215,2)</f>
        <v>0</v>
      </c>
      <c r="K215" s="221" t="s">
        <v>157</v>
      </c>
      <c r="L215" s="45"/>
      <c r="M215" s="226" t="s">
        <v>1</v>
      </c>
      <c r="N215" s="227" t="s">
        <v>41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158</v>
      </c>
      <c r="AT215" s="230" t="s">
        <v>153</v>
      </c>
      <c r="AU215" s="230" t="s">
        <v>86</v>
      </c>
      <c r="AY215" s="18" t="s">
        <v>151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84</v>
      </c>
      <c r="BK215" s="231">
        <f>ROUND(I215*H215,2)</f>
        <v>0</v>
      </c>
      <c r="BL215" s="18" t="s">
        <v>158</v>
      </c>
      <c r="BM215" s="230" t="s">
        <v>259</v>
      </c>
    </row>
    <row r="216" s="15" customFormat="1">
      <c r="A216" s="15"/>
      <c r="B216" s="255"/>
      <c r="C216" s="256"/>
      <c r="D216" s="234" t="s">
        <v>159</v>
      </c>
      <c r="E216" s="257" t="s">
        <v>1</v>
      </c>
      <c r="F216" s="258" t="s">
        <v>184</v>
      </c>
      <c r="G216" s="256"/>
      <c r="H216" s="257" t="s">
        <v>1</v>
      </c>
      <c r="I216" s="259"/>
      <c r="J216" s="256"/>
      <c r="K216" s="256"/>
      <c r="L216" s="260"/>
      <c r="M216" s="261"/>
      <c r="N216" s="262"/>
      <c r="O216" s="262"/>
      <c r="P216" s="262"/>
      <c r="Q216" s="262"/>
      <c r="R216" s="262"/>
      <c r="S216" s="262"/>
      <c r="T216" s="26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4" t="s">
        <v>159</v>
      </c>
      <c r="AU216" s="264" t="s">
        <v>86</v>
      </c>
      <c r="AV216" s="15" t="s">
        <v>84</v>
      </c>
      <c r="AW216" s="15" t="s">
        <v>32</v>
      </c>
      <c r="AX216" s="15" t="s">
        <v>76</v>
      </c>
      <c r="AY216" s="264" t="s">
        <v>151</v>
      </c>
    </row>
    <row r="217" s="13" customFormat="1">
      <c r="A217" s="13"/>
      <c r="B217" s="232"/>
      <c r="C217" s="233"/>
      <c r="D217" s="234" t="s">
        <v>159</v>
      </c>
      <c r="E217" s="235" t="s">
        <v>1</v>
      </c>
      <c r="F217" s="236" t="s">
        <v>260</v>
      </c>
      <c r="G217" s="233"/>
      <c r="H217" s="237">
        <v>13.27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159</v>
      </c>
      <c r="AU217" s="243" t="s">
        <v>86</v>
      </c>
      <c r="AV217" s="13" t="s">
        <v>86</v>
      </c>
      <c r="AW217" s="13" t="s">
        <v>32</v>
      </c>
      <c r="AX217" s="13" t="s">
        <v>76</v>
      </c>
      <c r="AY217" s="243" t="s">
        <v>151</v>
      </c>
    </row>
    <row r="218" s="13" customFormat="1">
      <c r="A218" s="13"/>
      <c r="B218" s="232"/>
      <c r="C218" s="233"/>
      <c r="D218" s="234" t="s">
        <v>159</v>
      </c>
      <c r="E218" s="235" t="s">
        <v>1</v>
      </c>
      <c r="F218" s="236" t="s">
        <v>261</v>
      </c>
      <c r="G218" s="233"/>
      <c r="H218" s="237">
        <v>2.8999999999999999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159</v>
      </c>
      <c r="AU218" s="243" t="s">
        <v>86</v>
      </c>
      <c r="AV218" s="13" t="s">
        <v>86</v>
      </c>
      <c r="AW218" s="13" t="s">
        <v>32</v>
      </c>
      <c r="AX218" s="13" t="s">
        <v>76</v>
      </c>
      <c r="AY218" s="243" t="s">
        <v>151</v>
      </c>
    </row>
    <row r="219" s="13" customFormat="1">
      <c r="A219" s="13"/>
      <c r="B219" s="232"/>
      <c r="C219" s="233"/>
      <c r="D219" s="234" t="s">
        <v>159</v>
      </c>
      <c r="E219" s="235" t="s">
        <v>1</v>
      </c>
      <c r="F219" s="236" t="s">
        <v>262</v>
      </c>
      <c r="G219" s="233"/>
      <c r="H219" s="237">
        <v>4.5800000000000001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159</v>
      </c>
      <c r="AU219" s="243" t="s">
        <v>86</v>
      </c>
      <c r="AV219" s="13" t="s">
        <v>86</v>
      </c>
      <c r="AW219" s="13" t="s">
        <v>32</v>
      </c>
      <c r="AX219" s="13" t="s">
        <v>76</v>
      </c>
      <c r="AY219" s="243" t="s">
        <v>151</v>
      </c>
    </row>
    <row r="220" s="16" customFormat="1">
      <c r="A220" s="16"/>
      <c r="B220" s="275"/>
      <c r="C220" s="276"/>
      <c r="D220" s="234" t="s">
        <v>159</v>
      </c>
      <c r="E220" s="277" t="s">
        <v>1</v>
      </c>
      <c r="F220" s="278" t="s">
        <v>252</v>
      </c>
      <c r="G220" s="276"/>
      <c r="H220" s="279">
        <v>20.75</v>
      </c>
      <c r="I220" s="280"/>
      <c r="J220" s="276"/>
      <c r="K220" s="276"/>
      <c r="L220" s="281"/>
      <c r="M220" s="282"/>
      <c r="N220" s="283"/>
      <c r="O220" s="283"/>
      <c r="P220" s="283"/>
      <c r="Q220" s="283"/>
      <c r="R220" s="283"/>
      <c r="S220" s="283"/>
      <c r="T220" s="284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85" t="s">
        <v>159</v>
      </c>
      <c r="AU220" s="285" t="s">
        <v>86</v>
      </c>
      <c r="AV220" s="16" t="s">
        <v>165</v>
      </c>
      <c r="AW220" s="16" t="s">
        <v>32</v>
      </c>
      <c r="AX220" s="16" t="s">
        <v>76</v>
      </c>
      <c r="AY220" s="285" t="s">
        <v>151</v>
      </c>
    </row>
    <row r="221" s="15" customFormat="1">
      <c r="A221" s="15"/>
      <c r="B221" s="255"/>
      <c r="C221" s="256"/>
      <c r="D221" s="234" t="s">
        <v>159</v>
      </c>
      <c r="E221" s="257" t="s">
        <v>1</v>
      </c>
      <c r="F221" s="258" t="s">
        <v>263</v>
      </c>
      <c r="G221" s="256"/>
      <c r="H221" s="257" t="s">
        <v>1</v>
      </c>
      <c r="I221" s="259"/>
      <c r="J221" s="256"/>
      <c r="K221" s="256"/>
      <c r="L221" s="260"/>
      <c r="M221" s="261"/>
      <c r="N221" s="262"/>
      <c r="O221" s="262"/>
      <c r="P221" s="262"/>
      <c r="Q221" s="262"/>
      <c r="R221" s="262"/>
      <c r="S221" s="262"/>
      <c r="T221" s="26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4" t="s">
        <v>159</v>
      </c>
      <c r="AU221" s="264" t="s">
        <v>86</v>
      </c>
      <c r="AV221" s="15" t="s">
        <v>84</v>
      </c>
      <c r="AW221" s="15" t="s">
        <v>32</v>
      </c>
      <c r="AX221" s="15" t="s">
        <v>76</v>
      </c>
      <c r="AY221" s="264" t="s">
        <v>151</v>
      </c>
    </row>
    <row r="222" s="13" customFormat="1">
      <c r="A222" s="13"/>
      <c r="B222" s="232"/>
      <c r="C222" s="233"/>
      <c r="D222" s="234" t="s">
        <v>159</v>
      </c>
      <c r="E222" s="235" t="s">
        <v>1</v>
      </c>
      <c r="F222" s="236" t="s">
        <v>264</v>
      </c>
      <c r="G222" s="233"/>
      <c r="H222" s="237">
        <v>10.949999999999999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159</v>
      </c>
      <c r="AU222" s="243" t="s">
        <v>86</v>
      </c>
      <c r="AV222" s="13" t="s">
        <v>86</v>
      </c>
      <c r="AW222" s="13" t="s">
        <v>32</v>
      </c>
      <c r="AX222" s="13" t="s">
        <v>76</v>
      </c>
      <c r="AY222" s="243" t="s">
        <v>151</v>
      </c>
    </row>
    <row r="223" s="14" customFormat="1">
      <c r="A223" s="14"/>
      <c r="B223" s="244"/>
      <c r="C223" s="245"/>
      <c r="D223" s="234" t="s">
        <v>159</v>
      </c>
      <c r="E223" s="246" t="s">
        <v>1</v>
      </c>
      <c r="F223" s="247" t="s">
        <v>161</v>
      </c>
      <c r="G223" s="245"/>
      <c r="H223" s="248">
        <v>31.699999999999999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159</v>
      </c>
      <c r="AU223" s="254" t="s">
        <v>86</v>
      </c>
      <c r="AV223" s="14" t="s">
        <v>158</v>
      </c>
      <c r="AW223" s="14" t="s">
        <v>32</v>
      </c>
      <c r="AX223" s="14" t="s">
        <v>84</v>
      </c>
      <c r="AY223" s="254" t="s">
        <v>151</v>
      </c>
    </row>
    <row r="224" s="2" customFormat="1">
      <c r="A224" s="39"/>
      <c r="B224" s="40"/>
      <c r="C224" s="219" t="s">
        <v>205</v>
      </c>
      <c r="D224" s="219" t="s">
        <v>153</v>
      </c>
      <c r="E224" s="220" t="s">
        <v>265</v>
      </c>
      <c r="F224" s="221" t="s">
        <v>266</v>
      </c>
      <c r="G224" s="222" t="s">
        <v>232</v>
      </c>
      <c r="H224" s="223">
        <v>2.8599999999999999</v>
      </c>
      <c r="I224" s="224"/>
      <c r="J224" s="225">
        <f>ROUND(I224*H224,2)</f>
        <v>0</v>
      </c>
      <c r="K224" s="221" t="s">
        <v>157</v>
      </c>
      <c r="L224" s="45"/>
      <c r="M224" s="226" t="s">
        <v>1</v>
      </c>
      <c r="N224" s="227" t="s">
        <v>41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158</v>
      </c>
      <c r="AT224" s="230" t="s">
        <v>153</v>
      </c>
      <c r="AU224" s="230" t="s">
        <v>86</v>
      </c>
      <c r="AY224" s="18" t="s">
        <v>151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84</v>
      </c>
      <c r="BK224" s="231">
        <f>ROUND(I224*H224,2)</f>
        <v>0</v>
      </c>
      <c r="BL224" s="18" t="s">
        <v>158</v>
      </c>
      <c r="BM224" s="230" t="s">
        <v>267</v>
      </c>
    </row>
    <row r="225" s="15" customFormat="1">
      <c r="A225" s="15"/>
      <c r="B225" s="255"/>
      <c r="C225" s="256"/>
      <c r="D225" s="234" t="s">
        <v>159</v>
      </c>
      <c r="E225" s="257" t="s">
        <v>1</v>
      </c>
      <c r="F225" s="258" t="s">
        <v>186</v>
      </c>
      <c r="G225" s="256"/>
      <c r="H225" s="257" t="s">
        <v>1</v>
      </c>
      <c r="I225" s="259"/>
      <c r="J225" s="256"/>
      <c r="K225" s="256"/>
      <c r="L225" s="260"/>
      <c r="M225" s="261"/>
      <c r="N225" s="262"/>
      <c r="O225" s="262"/>
      <c r="P225" s="262"/>
      <c r="Q225" s="262"/>
      <c r="R225" s="262"/>
      <c r="S225" s="262"/>
      <c r="T225" s="263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4" t="s">
        <v>159</v>
      </c>
      <c r="AU225" s="264" t="s">
        <v>86</v>
      </c>
      <c r="AV225" s="15" t="s">
        <v>84</v>
      </c>
      <c r="AW225" s="15" t="s">
        <v>32</v>
      </c>
      <c r="AX225" s="15" t="s">
        <v>76</v>
      </c>
      <c r="AY225" s="264" t="s">
        <v>151</v>
      </c>
    </row>
    <row r="226" s="13" customFormat="1">
      <c r="A226" s="13"/>
      <c r="B226" s="232"/>
      <c r="C226" s="233"/>
      <c r="D226" s="234" t="s">
        <v>159</v>
      </c>
      <c r="E226" s="235" t="s">
        <v>1</v>
      </c>
      <c r="F226" s="236" t="s">
        <v>268</v>
      </c>
      <c r="G226" s="233"/>
      <c r="H226" s="237">
        <v>2.8599999999999999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159</v>
      </c>
      <c r="AU226" s="243" t="s">
        <v>86</v>
      </c>
      <c r="AV226" s="13" t="s">
        <v>86</v>
      </c>
      <c r="AW226" s="13" t="s">
        <v>32</v>
      </c>
      <c r="AX226" s="13" t="s">
        <v>76</v>
      </c>
      <c r="AY226" s="243" t="s">
        <v>151</v>
      </c>
    </row>
    <row r="227" s="14" customFormat="1">
      <c r="A227" s="14"/>
      <c r="B227" s="244"/>
      <c r="C227" s="245"/>
      <c r="D227" s="234" t="s">
        <v>159</v>
      </c>
      <c r="E227" s="246" t="s">
        <v>1</v>
      </c>
      <c r="F227" s="247" t="s">
        <v>161</v>
      </c>
      <c r="G227" s="245"/>
      <c r="H227" s="248">
        <v>2.8599999999999999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159</v>
      </c>
      <c r="AU227" s="254" t="s">
        <v>86</v>
      </c>
      <c r="AV227" s="14" t="s">
        <v>158</v>
      </c>
      <c r="AW227" s="14" t="s">
        <v>32</v>
      </c>
      <c r="AX227" s="14" t="s">
        <v>84</v>
      </c>
      <c r="AY227" s="254" t="s">
        <v>151</v>
      </c>
    </row>
    <row r="228" s="2" customFormat="1" ht="16.5" customHeight="1">
      <c r="A228" s="39"/>
      <c r="B228" s="40"/>
      <c r="C228" s="219" t="s">
        <v>269</v>
      </c>
      <c r="D228" s="219" t="s">
        <v>153</v>
      </c>
      <c r="E228" s="220" t="s">
        <v>270</v>
      </c>
      <c r="F228" s="221" t="s">
        <v>271</v>
      </c>
      <c r="G228" s="222" t="s">
        <v>232</v>
      </c>
      <c r="H228" s="223">
        <v>5.1749999999999998</v>
      </c>
      <c r="I228" s="224"/>
      <c r="J228" s="225">
        <f>ROUND(I228*H228,2)</f>
        <v>0</v>
      </c>
      <c r="K228" s="221" t="s">
        <v>157</v>
      </c>
      <c r="L228" s="45"/>
      <c r="M228" s="226" t="s">
        <v>1</v>
      </c>
      <c r="N228" s="227" t="s">
        <v>41</v>
      </c>
      <c r="O228" s="92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158</v>
      </c>
      <c r="AT228" s="230" t="s">
        <v>153</v>
      </c>
      <c r="AU228" s="230" t="s">
        <v>86</v>
      </c>
      <c r="AY228" s="18" t="s">
        <v>151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84</v>
      </c>
      <c r="BK228" s="231">
        <f>ROUND(I228*H228,2)</f>
        <v>0</v>
      </c>
      <c r="BL228" s="18" t="s">
        <v>158</v>
      </c>
      <c r="BM228" s="230" t="s">
        <v>272</v>
      </c>
    </row>
    <row r="229" s="15" customFormat="1">
      <c r="A229" s="15"/>
      <c r="B229" s="255"/>
      <c r="C229" s="256"/>
      <c r="D229" s="234" t="s">
        <v>159</v>
      </c>
      <c r="E229" s="257" t="s">
        <v>1</v>
      </c>
      <c r="F229" s="258" t="s">
        <v>186</v>
      </c>
      <c r="G229" s="256"/>
      <c r="H229" s="257" t="s">
        <v>1</v>
      </c>
      <c r="I229" s="259"/>
      <c r="J229" s="256"/>
      <c r="K229" s="256"/>
      <c r="L229" s="260"/>
      <c r="M229" s="261"/>
      <c r="N229" s="262"/>
      <c r="O229" s="262"/>
      <c r="P229" s="262"/>
      <c r="Q229" s="262"/>
      <c r="R229" s="262"/>
      <c r="S229" s="262"/>
      <c r="T229" s="263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4" t="s">
        <v>159</v>
      </c>
      <c r="AU229" s="264" t="s">
        <v>86</v>
      </c>
      <c r="AV229" s="15" t="s">
        <v>84</v>
      </c>
      <c r="AW229" s="15" t="s">
        <v>32</v>
      </c>
      <c r="AX229" s="15" t="s">
        <v>76</v>
      </c>
      <c r="AY229" s="264" t="s">
        <v>151</v>
      </c>
    </row>
    <row r="230" s="13" customFormat="1">
      <c r="A230" s="13"/>
      <c r="B230" s="232"/>
      <c r="C230" s="233"/>
      <c r="D230" s="234" t="s">
        <v>159</v>
      </c>
      <c r="E230" s="235" t="s">
        <v>1</v>
      </c>
      <c r="F230" s="236" t="s">
        <v>273</v>
      </c>
      <c r="G230" s="233"/>
      <c r="H230" s="237">
        <v>5.1749999999999998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159</v>
      </c>
      <c r="AU230" s="243" t="s">
        <v>86</v>
      </c>
      <c r="AV230" s="13" t="s">
        <v>86</v>
      </c>
      <c r="AW230" s="13" t="s">
        <v>32</v>
      </c>
      <c r="AX230" s="13" t="s">
        <v>76</v>
      </c>
      <c r="AY230" s="243" t="s">
        <v>151</v>
      </c>
    </row>
    <row r="231" s="14" customFormat="1">
      <c r="A231" s="14"/>
      <c r="B231" s="244"/>
      <c r="C231" s="245"/>
      <c r="D231" s="234" t="s">
        <v>159</v>
      </c>
      <c r="E231" s="246" t="s">
        <v>1</v>
      </c>
      <c r="F231" s="247" t="s">
        <v>161</v>
      </c>
      <c r="G231" s="245"/>
      <c r="H231" s="248">
        <v>5.1749999999999998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159</v>
      </c>
      <c r="AU231" s="254" t="s">
        <v>86</v>
      </c>
      <c r="AV231" s="14" t="s">
        <v>158</v>
      </c>
      <c r="AW231" s="14" t="s">
        <v>32</v>
      </c>
      <c r="AX231" s="14" t="s">
        <v>84</v>
      </c>
      <c r="AY231" s="254" t="s">
        <v>151</v>
      </c>
    </row>
    <row r="232" s="2" customFormat="1">
      <c r="A232" s="39"/>
      <c r="B232" s="40"/>
      <c r="C232" s="219" t="s">
        <v>210</v>
      </c>
      <c r="D232" s="219" t="s">
        <v>153</v>
      </c>
      <c r="E232" s="220" t="s">
        <v>274</v>
      </c>
      <c r="F232" s="221" t="s">
        <v>275</v>
      </c>
      <c r="G232" s="222" t="s">
        <v>232</v>
      </c>
      <c r="H232" s="223">
        <v>13.134</v>
      </c>
      <c r="I232" s="224"/>
      <c r="J232" s="225">
        <f>ROUND(I232*H232,2)</f>
        <v>0</v>
      </c>
      <c r="K232" s="221" t="s">
        <v>157</v>
      </c>
      <c r="L232" s="45"/>
      <c r="M232" s="226" t="s">
        <v>1</v>
      </c>
      <c r="N232" s="227" t="s">
        <v>41</v>
      </c>
      <c r="O232" s="92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158</v>
      </c>
      <c r="AT232" s="230" t="s">
        <v>153</v>
      </c>
      <c r="AU232" s="230" t="s">
        <v>86</v>
      </c>
      <c r="AY232" s="18" t="s">
        <v>151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84</v>
      </c>
      <c r="BK232" s="231">
        <f>ROUND(I232*H232,2)</f>
        <v>0</v>
      </c>
      <c r="BL232" s="18" t="s">
        <v>158</v>
      </c>
      <c r="BM232" s="230" t="s">
        <v>276</v>
      </c>
    </row>
    <row r="233" s="15" customFormat="1">
      <c r="A233" s="15"/>
      <c r="B233" s="255"/>
      <c r="C233" s="256"/>
      <c r="D233" s="234" t="s">
        <v>159</v>
      </c>
      <c r="E233" s="257" t="s">
        <v>1</v>
      </c>
      <c r="F233" s="258" t="s">
        <v>246</v>
      </c>
      <c r="G233" s="256"/>
      <c r="H233" s="257" t="s">
        <v>1</v>
      </c>
      <c r="I233" s="259"/>
      <c r="J233" s="256"/>
      <c r="K233" s="256"/>
      <c r="L233" s="260"/>
      <c r="M233" s="261"/>
      <c r="N233" s="262"/>
      <c r="O233" s="262"/>
      <c r="P233" s="262"/>
      <c r="Q233" s="262"/>
      <c r="R233" s="262"/>
      <c r="S233" s="262"/>
      <c r="T233" s="26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4" t="s">
        <v>159</v>
      </c>
      <c r="AU233" s="264" t="s">
        <v>86</v>
      </c>
      <c r="AV233" s="15" t="s">
        <v>84</v>
      </c>
      <c r="AW233" s="15" t="s">
        <v>32</v>
      </c>
      <c r="AX233" s="15" t="s">
        <v>76</v>
      </c>
      <c r="AY233" s="264" t="s">
        <v>151</v>
      </c>
    </row>
    <row r="234" s="13" customFormat="1">
      <c r="A234" s="13"/>
      <c r="B234" s="232"/>
      <c r="C234" s="233"/>
      <c r="D234" s="234" t="s">
        <v>159</v>
      </c>
      <c r="E234" s="235" t="s">
        <v>1</v>
      </c>
      <c r="F234" s="236" t="s">
        <v>277</v>
      </c>
      <c r="G234" s="233"/>
      <c r="H234" s="237">
        <v>7.1760000000000002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159</v>
      </c>
      <c r="AU234" s="243" t="s">
        <v>86</v>
      </c>
      <c r="AV234" s="13" t="s">
        <v>86</v>
      </c>
      <c r="AW234" s="13" t="s">
        <v>32</v>
      </c>
      <c r="AX234" s="13" t="s">
        <v>76</v>
      </c>
      <c r="AY234" s="243" t="s">
        <v>151</v>
      </c>
    </row>
    <row r="235" s="15" customFormat="1">
      <c r="A235" s="15"/>
      <c r="B235" s="255"/>
      <c r="C235" s="256"/>
      <c r="D235" s="234" t="s">
        <v>159</v>
      </c>
      <c r="E235" s="257" t="s">
        <v>1</v>
      </c>
      <c r="F235" s="258" t="s">
        <v>278</v>
      </c>
      <c r="G235" s="256"/>
      <c r="H235" s="257" t="s">
        <v>1</v>
      </c>
      <c r="I235" s="259"/>
      <c r="J235" s="256"/>
      <c r="K235" s="256"/>
      <c r="L235" s="260"/>
      <c r="M235" s="261"/>
      <c r="N235" s="262"/>
      <c r="O235" s="262"/>
      <c r="P235" s="262"/>
      <c r="Q235" s="262"/>
      <c r="R235" s="262"/>
      <c r="S235" s="262"/>
      <c r="T235" s="26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4" t="s">
        <v>159</v>
      </c>
      <c r="AU235" s="264" t="s">
        <v>86</v>
      </c>
      <c r="AV235" s="15" t="s">
        <v>84</v>
      </c>
      <c r="AW235" s="15" t="s">
        <v>32</v>
      </c>
      <c r="AX235" s="15" t="s">
        <v>76</v>
      </c>
      <c r="AY235" s="264" t="s">
        <v>151</v>
      </c>
    </row>
    <row r="236" s="13" customFormat="1">
      <c r="A236" s="13"/>
      <c r="B236" s="232"/>
      <c r="C236" s="233"/>
      <c r="D236" s="234" t="s">
        <v>159</v>
      </c>
      <c r="E236" s="235" t="s">
        <v>1</v>
      </c>
      <c r="F236" s="236" t="s">
        <v>279</v>
      </c>
      <c r="G236" s="233"/>
      <c r="H236" s="237">
        <v>5.9580000000000002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159</v>
      </c>
      <c r="AU236" s="243" t="s">
        <v>86</v>
      </c>
      <c r="AV236" s="13" t="s">
        <v>86</v>
      </c>
      <c r="AW236" s="13" t="s">
        <v>32</v>
      </c>
      <c r="AX236" s="13" t="s">
        <v>76</v>
      </c>
      <c r="AY236" s="243" t="s">
        <v>151</v>
      </c>
    </row>
    <row r="237" s="14" customFormat="1">
      <c r="A237" s="14"/>
      <c r="B237" s="244"/>
      <c r="C237" s="245"/>
      <c r="D237" s="234" t="s">
        <v>159</v>
      </c>
      <c r="E237" s="246" t="s">
        <v>1</v>
      </c>
      <c r="F237" s="247" t="s">
        <v>161</v>
      </c>
      <c r="G237" s="245"/>
      <c r="H237" s="248">
        <v>13.134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159</v>
      </c>
      <c r="AU237" s="254" t="s">
        <v>86</v>
      </c>
      <c r="AV237" s="14" t="s">
        <v>158</v>
      </c>
      <c r="AW237" s="14" t="s">
        <v>32</v>
      </c>
      <c r="AX237" s="14" t="s">
        <v>84</v>
      </c>
      <c r="AY237" s="254" t="s">
        <v>151</v>
      </c>
    </row>
    <row r="238" s="2" customFormat="1">
      <c r="A238" s="39"/>
      <c r="B238" s="40"/>
      <c r="C238" s="219" t="s">
        <v>7</v>
      </c>
      <c r="D238" s="219" t="s">
        <v>153</v>
      </c>
      <c r="E238" s="220" t="s">
        <v>280</v>
      </c>
      <c r="F238" s="221" t="s">
        <v>281</v>
      </c>
      <c r="G238" s="222" t="s">
        <v>232</v>
      </c>
      <c r="H238" s="223">
        <v>251.227</v>
      </c>
      <c r="I238" s="224"/>
      <c r="J238" s="225">
        <f>ROUND(I238*H238,2)</f>
        <v>0</v>
      </c>
      <c r="K238" s="221" t="s">
        <v>157</v>
      </c>
      <c r="L238" s="45"/>
      <c r="M238" s="226" t="s">
        <v>1</v>
      </c>
      <c r="N238" s="227" t="s">
        <v>41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158</v>
      </c>
      <c r="AT238" s="230" t="s">
        <v>153</v>
      </c>
      <c r="AU238" s="230" t="s">
        <v>86</v>
      </c>
      <c r="AY238" s="18" t="s">
        <v>151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84</v>
      </c>
      <c r="BK238" s="231">
        <f>ROUND(I238*H238,2)</f>
        <v>0</v>
      </c>
      <c r="BL238" s="18" t="s">
        <v>158</v>
      </c>
      <c r="BM238" s="230" t="s">
        <v>282</v>
      </c>
    </row>
    <row r="239" s="15" customFormat="1">
      <c r="A239" s="15"/>
      <c r="B239" s="255"/>
      <c r="C239" s="256"/>
      <c r="D239" s="234" t="s">
        <v>159</v>
      </c>
      <c r="E239" s="257" t="s">
        <v>1</v>
      </c>
      <c r="F239" s="258" t="s">
        <v>186</v>
      </c>
      <c r="G239" s="256"/>
      <c r="H239" s="257" t="s">
        <v>1</v>
      </c>
      <c r="I239" s="259"/>
      <c r="J239" s="256"/>
      <c r="K239" s="256"/>
      <c r="L239" s="260"/>
      <c r="M239" s="261"/>
      <c r="N239" s="262"/>
      <c r="O239" s="262"/>
      <c r="P239" s="262"/>
      <c r="Q239" s="262"/>
      <c r="R239" s="262"/>
      <c r="S239" s="262"/>
      <c r="T239" s="26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4" t="s">
        <v>159</v>
      </c>
      <c r="AU239" s="264" t="s">
        <v>86</v>
      </c>
      <c r="AV239" s="15" t="s">
        <v>84</v>
      </c>
      <c r="AW239" s="15" t="s">
        <v>32</v>
      </c>
      <c r="AX239" s="15" t="s">
        <v>76</v>
      </c>
      <c r="AY239" s="264" t="s">
        <v>151</v>
      </c>
    </row>
    <row r="240" s="13" customFormat="1">
      <c r="A240" s="13"/>
      <c r="B240" s="232"/>
      <c r="C240" s="233"/>
      <c r="D240" s="234" t="s">
        <v>159</v>
      </c>
      <c r="E240" s="235" t="s">
        <v>1</v>
      </c>
      <c r="F240" s="236" t="s">
        <v>283</v>
      </c>
      <c r="G240" s="233"/>
      <c r="H240" s="237">
        <v>60.651000000000003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159</v>
      </c>
      <c r="AU240" s="243" t="s">
        <v>86</v>
      </c>
      <c r="AV240" s="13" t="s">
        <v>86</v>
      </c>
      <c r="AW240" s="13" t="s">
        <v>32</v>
      </c>
      <c r="AX240" s="13" t="s">
        <v>76</v>
      </c>
      <c r="AY240" s="243" t="s">
        <v>151</v>
      </c>
    </row>
    <row r="241" s="13" customFormat="1">
      <c r="A241" s="13"/>
      <c r="B241" s="232"/>
      <c r="C241" s="233"/>
      <c r="D241" s="234" t="s">
        <v>159</v>
      </c>
      <c r="E241" s="235" t="s">
        <v>1</v>
      </c>
      <c r="F241" s="236" t="s">
        <v>284</v>
      </c>
      <c r="G241" s="233"/>
      <c r="H241" s="237">
        <v>31.774999999999999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159</v>
      </c>
      <c r="AU241" s="243" t="s">
        <v>86</v>
      </c>
      <c r="AV241" s="13" t="s">
        <v>86</v>
      </c>
      <c r="AW241" s="13" t="s">
        <v>32</v>
      </c>
      <c r="AX241" s="13" t="s">
        <v>76</v>
      </c>
      <c r="AY241" s="243" t="s">
        <v>151</v>
      </c>
    </row>
    <row r="242" s="13" customFormat="1">
      <c r="A242" s="13"/>
      <c r="B242" s="232"/>
      <c r="C242" s="233"/>
      <c r="D242" s="234" t="s">
        <v>159</v>
      </c>
      <c r="E242" s="235" t="s">
        <v>1</v>
      </c>
      <c r="F242" s="236" t="s">
        <v>285</v>
      </c>
      <c r="G242" s="233"/>
      <c r="H242" s="237">
        <v>16.283999999999999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159</v>
      </c>
      <c r="AU242" s="243" t="s">
        <v>86</v>
      </c>
      <c r="AV242" s="13" t="s">
        <v>86</v>
      </c>
      <c r="AW242" s="13" t="s">
        <v>32</v>
      </c>
      <c r="AX242" s="13" t="s">
        <v>76</v>
      </c>
      <c r="AY242" s="243" t="s">
        <v>151</v>
      </c>
    </row>
    <row r="243" s="13" customFormat="1">
      <c r="A243" s="13"/>
      <c r="B243" s="232"/>
      <c r="C243" s="233"/>
      <c r="D243" s="234" t="s">
        <v>159</v>
      </c>
      <c r="E243" s="235" t="s">
        <v>1</v>
      </c>
      <c r="F243" s="236" t="s">
        <v>286</v>
      </c>
      <c r="G243" s="233"/>
      <c r="H243" s="237">
        <v>5.8650000000000002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159</v>
      </c>
      <c r="AU243" s="243" t="s">
        <v>86</v>
      </c>
      <c r="AV243" s="13" t="s">
        <v>86</v>
      </c>
      <c r="AW243" s="13" t="s">
        <v>32</v>
      </c>
      <c r="AX243" s="13" t="s">
        <v>76</v>
      </c>
      <c r="AY243" s="243" t="s">
        <v>151</v>
      </c>
    </row>
    <row r="244" s="13" customFormat="1">
      <c r="A244" s="13"/>
      <c r="B244" s="232"/>
      <c r="C244" s="233"/>
      <c r="D244" s="234" t="s">
        <v>159</v>
      </c>
      <c r="E244" s="235" t="s">
        <v>1</v>
      </c>
      <c r="F244" s="236" t="s">
        <v>287</v>
      </c>
      <c r="G244" s="233"/>
      <c r="H244" s="237">
        <v>-12.810000000000001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159</v>
      </c>
      <c r="AU244" s="243" t="s">
        <v>86</v>
      </c>
      <c r="AV244" s="13" t="s">
        <v>86</v>
      </c>
      <c r="AW244" s="13" t="s">
        <v>32</v>
      </c>
      <c r="AX244" s="13" t="s">
        <v>76</v>
      </c>
      <c r="AY244" s="243" t="s">
        <v>151</v>
      </c>
    </row>
    <row r="245" s="16" customFormat="1">
      <c r="A245" s="16"/>
      <c r="B245" s="275"/>
      <c r="C245" s="276"/>
      <c r="D245" s="234" t="s">
        <v>159</v>
      </c>
      <c r="E245" s="277" t="s">
        <v>1</v>
      </c>
      <c r="F245" s="278" t="s">
        <v>252</v>
      </c>
      <c r="G245" s="276"/>
      <c r="H245" s="279">
        <v>101.765</v>
      </c>
      <c r="I245" s="280"/>
      <c r="J245" s="276"/>
      <c r="K245" s="276"/>
      <c r="L245" s="281"/>
      <c r="M245" s="282"/>
      <c r="N245" s="283"/>
      <c r="O245" s="283"/>
      <c r="P245" s="283"/>
      <c r="Q245" s="283"/>
      <c r="R245" s="283"/>
      <c r="S245" s="283"/>
      <c r="T245" s="284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T245" s="285" t="s">
        <v>159</v>
      </c>
      <c r="AU245" s="285" t="s">
        <v>86</v>
      </c>
      <c r="AV245" s="16" t="s">
        <v>165</v>
      </c>
      <c r="AW245" s="16" t="s">
        <v>32</v>
      </c>
      <c r="AX245" s="16" t="s">
        <v>76</v>
      </c>
      <c r="AY245" s="285" t="s">
        <v>151</v>
      </c>
    </row>
    <row r="246" s="15" customFormat="1">
      <c r="A246" s="15"/>
      <c r="B246" s="255"/>
      <c r="C246" s="256"/>
      <c r="D246" s="234" t="s">
        <v>159</v>
      </c>
      <c r="E246" s="257" t="s">
        <v>1</v>
      </c>
      <c r="F246" s="258" t="s">
        <v>263</v>
      </c>
      <c r="G246" s="256"/>
      <c r="H246" s="257" t="s">
        <v>1</v>
      </c>
      <c r="I246" s="259"/>
      <c r="J246" s="256"/>
      <c r="K246" s="256"/>
      <c r="L246" s="260"/>
      <c r="M246" s="261"/>
      <c r="N246" s="262"/>
      <c r="O246" s="262"/>
      <c r="P246" s="262"/>
      <c r="Q246" s="262"/>
      <c r="R246" s="262"/>
      <c r="S246" s="262"/>
      <c r="T246" s="263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4" t="s">
        <v>159</v>
      </c>
      <c r="AU246" s="264" t="s">
        <v>86</v>
      </c>
      <c r="AV246" s="15" t="s">
        <v>84</v>
      </c>
      <c r="AW246" s="15" t="s">
        <v>32</v>
      </c>
      <c r="AX246" s="15" t="s">
        <v>76</v>
      </c>
      <c r="AY246" s="264" t="s">
        <v>151</v>
      </c>
    </row>
    <row r="247" s="13" customFormat="1">
      <c r="A247" s="13"/>
      <c r="B247" s="232"/>
      <c r="C247" s="233"/>
      <c r="D247" s="234" t="s">
        <v>159</v>
      </c>
      <c r="E247" s="235" t="s">
        <v>1</v>
      </c>
      <c r="F247" s="236" t="s">
        <v>288</v>
      </c>
      <c r="G247" s="233"/>
      <c r="H247" s="237">
        <v>72.918999999999997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159</v>
      </c>
      <c r="AU247" s="243" t="s">
        <v>86</v>
      </c>
      <c r="AV247" s="13" t="s">
        <v>86</v>
      </c>
      <c r="AW247" s="13" t="s">
        <v>32</v>
      </c>
      <c r="AX247" s="13" t="s">
        <v>76</v>
      </c>
      <c r="AY247" s="243" t="s">
        <v>151</v>
      </c>
    </row>
    <row r="248" s="13" customFormat="1">
      <c r="A248" s="13"/>
      <c r="B248" s="232"/>
      <c r="C248" s="233"/>
      <c r="D248" s="234" t="s">
        <v>159</v>
      </c>
      <c r="E248" s="235" t="s">
        <v>1</v>
      </c>
      <c r="F248" s="236" t="s">
        <v>289</v>
      </c>
      <c r="G248" s="233"/>
      <c r="H248" s="237">
        <v>94.930999999999997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159</v>
      </c>
      <c r="AU248" s="243" t="s">
        <v>86</v>
      </c>
      <c r="AV248" s="13" t="s">
        <v>86</v>
      </c>
      <c r="AW248" s="13" t="s">
        <v>32</v>
      </c>
      <c r="AX248" s="13" t="s">
        <v>76</v>
      </c>
      <c r="AY248" s="243" t="s">
        <v>151</v>
      </c>
    </row>
    <row r="249" s="13" customFormat="1">
      <c r="A249" s="13"/>
      <c r="B249" s="232"/>
      <c r="C249" s="233"/>
      <c r="D249" s="234" t="s">
        <v>159</v>
      </c>
      <c r="E249" s="235" t="s">
        <v>1</v>
      </c>
      <c r="F249" s="236" t="s">
        <v>290</v>
      </c>
      <c r="G249" s="233"/>
      <c r="H249" s="237">
        <v>-21.420000000000002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159</v>
      </c>
      <c r="AU249" s="243" t="s">
        <v>86</v>
      </c>
      <c r="AV249" s="13" t="s">
        <v>86</v>
      </c>
      <c r="AW249" s="13" t="s">
        <v>32</v>
      </c>
      <c r="AX249" s="13" t="s">
        <v>76</v>
      </c>
      <c r="AY249" s="243" t="s">
        <v>151</v>
      </c>
    </row>
    <row r="250" s="15" customFormat="1">
      <c r="A250" s="15"/>
      <c r="B250" s="255"/>
      <c r="C250" s="256"/>
      <c r="D250" s="234" t="s">
        <v>159</v>
      </c>
      <c r="E250" s="257" t="s">
        <v>1</v>
      </c>
      <c r="F250" s="258" t="s">
        <v>291</v>
      </c>
      <c r="G250" s="256"/>
      <c r="H250" s="257" t="s">
        <v>1</v>
      </c>
      <c r="I250" s="259"/>
      <c r="J250" s="256"/>
      <c r="K250" s="256"/>
      <c r="L250" s="260"/>
      <c r="M250" s="261"/>
      <c r="N250" s="262"/>
      <c r="O250" s="262"/>
      <c r="P250" s="262"/>
      <c r="Q250" s="262"/>
      <c r="R250" s="262"/>
      <c r="S250" s="262"/>
      <c r="T250" s="263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4" t="s">
        <v>159</v>
      </c>
      <c r="AU250" s="264" t="s">
        <v>86</v>
      </c>
      <c r="AV250" s="15" t="s">
        <v>84</v>
      </c>
      <c r="AW250" s="15" t="s">
        <v>32</v>
      </c>
      <c r="AX250" s="15" t="s">
        <v>76</v>
      </c>
      <c r="AY250" s="264" t="s">
        <v>151</v>
      </c>
    </row>
    <row r="251" s="13" customFormat="1">
      <c r="A251" s="13"/>
      <c r="B251" s="232"/>
      <c r="C251" s="233"/>
      <c r="D251" s="234" t="s">
        <v>159</v>
      </c>
      <c r="E251" s="235" t="s">
        <v>1</v>
      </c>
      <c r="F251" s="236" t="s">
        <v>292</v>
      </c>
      <c r="G251" s="233"/>
      <c r="H251" s="237">
        <v>3.032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159</v>
      </c>
      <c r="AU251" s="243" t="s">
        <v>86</v>
      </c>
      <c r="AV251" s="13" t="s">
        <v>86</v>
      </c>
      <c r="AW251" s="13" t="s">
        <v>32</v>
      </c>
      <c r="AX251" s="13" t="s">
        <v>76</v>
      </c>
      <c r="AY251" s="243" t="s">
        <v>151</v>
      </c>
    </row>
    <row r="252" s="16" customFormat="1">
      <c r="A252" s="16"/>
      <c r="B252" s="275"/>
      <c r="C252" s="276"/>
      <c r="D252" s="234" t="s">
        <v>159</v>
      </c>
      <c r="E252" s="277" t="s">
        <v>1</v>
      </c>
      <c r="F252" s="278" t="s">
        <v>252</v>
      </c>
      <c r="G252" s="276"/>
      <c r="H252" s="279">
        <v>149.46199999999999</v>
      </c>
      <c r="I252" s="280"/>
      <c r="J252" s="276"/>
      <c r="K252" s="276"/>
      <c r="L252" s="281"/>
      <c r="M252" s="282"/>
      <c r="N252" s="283"/>
      <c r="O252" s="283"/>
      <c r="P252" s="283"/>
      <c r="Q252" s="283"/>
      <c r="R252" s="283"/>
      <c r="S252" s="283"/>
      <c r="T252" s="284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T252" s="285" t="s">
        <v>159</v>
      </c>
      <c r="AU252" s="285" t="s">
        <v>86</v>
      </c>
      <c r="AV252" s="16" t="s">
        <v>165</v>
      </c>
      <c r="AW252" s="16" t="s">
        <v>32</v>
      </c>
      <c r="AX252" s="16" t="s">
        <v>76</v>
      </c>
      <c r="AY252" s="285" t="s">
        <v>151</v>
      </c>
    </row>
    <row r="253" s="14" customFormat="1">
      <c r="A253" s="14"/>
      <c r="B253" s="244"/>
      <c r="C253" s="245"/>
      <c r="D253" s="234" t="s">
        <v>159</v>
      </c>
      <c r="E253" s="246" t="s">
        <v>1</v>
      </c>
      <c r="F253" s="247" t="s">
        <v>161</v>
      </c>
      <c r="G253" s="245"/>
      <c r="H253" s="248">
        <v>251.227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159</v>
      </c>
      <c r="AU253" s="254" t="s">
        <v>86</v>
      </c>
      <c r="AV253" s="14" t="s">
        <v>158</v>
      </c>
      <c r="AW253" s="14" t="s">
        <v>32</v>
      </c>
      <c r="AX253" s="14" t="s">
        <v>84</v>
      </c>
      <c r="AY253" s="254" t="s">
        <v>151</v>
      </c>
    </row>
    <row r="254" s="2" customFormat="1">
      <c r="A254" s="39"/>
      <c r="B254" s="40"/>
      <c r="C254" s="219" t="s">
        <v>216</v>
      </c>
      <c r="D254" s="219" t="s">
        <v>153</v>
      </c>
      <c r="E254" s="220" t="s">
        <v>293</v>
      </c>
      <c r="F254" s="221" t="s">
        <v>294</v>
      </c>
      <c r="G254" s="222" t="s">
        <v>232</v>
      </c>
      <c r="H254" s="223">
        <v>10.005000000000001</v>
      </c>
      <c r="I254" s="224"/>
      <c r="J254" s="225">
        <f>ROUND(I254*H254,2)</f>
        <v>0</v>
      </c>
      <c r="K254" s="221" t="s">
        <v>157</v>
      </c>
      <c r="L254" s="45"/>
      <c r="M254" s="226" t="s">
        <v>1</v>
      </c>
      <c r="N254" s="227" t="s">
        <v>41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158</v>
      </c>
      <c r="AT254" s="230" t="s">
        <v>153</v>
      </c>
      <c r="AU254" s="230" t="s">
        <v>86</v>
      </c>
      <c r="AY254" s="18" t="s">
        <v>151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84</v>
      </c>
      <c r="BK254" s="231">
        <f>ROUND(I254*H254,2)</f>
        <v>0</v>
      </c>
      <c r="BL254" s="18" t="s">
        <v>158</v>
      </c>
      <c r="BM254" s="230" t="s">
        <v>295</v>
      </c>
    </row>
    <row r="255" s="13" customFormat="1">
      <c r="A255" s="13"/>
      <c r="B255" s="232"/>
      <c r="C255" s="233"/>
      <c r="D255" s="234" t="s">
        <v>159</v>
      </c>
      <c r="E255" s="235" t="s">
        <v>1</v>
      </c>
      <c r="F255" s="236" t="s">
        <v>296</v>
      </c>
      <c r="G255" s="233"/>
      <c r="H255" s="237">
        <v>10.005000000000001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159</v>
      </c>
      <c r="AU255" s="243" t="s">
        <v>86</v>
      </c>
      <c r="AV255" s="13" t="s">
        <v>86</v>
      </c>
      <c r="AW255" s="13" t="s">
        <v>32</v>
      </c>
      <c r="AX255" s="13" t="s">
        <v>76</v>
      </c>
      <c r="AY255" s="243" t="s">
        <v>151</v>
      </c>
    </row>
    <row r="256" s="14" customFormat="1">
      <c r="A256" s="14"/>
      <c r="B256" s="244"/>
      <c r="C256" s="245"/>
      <c r="D256" s="234" t="s">
        <v>159</v>
      </c>
      <c r="E256" s="246" t="s">
        <v>1</v>
      </c>
      <c r="F256" s="247" t="s">
        <v>161</v>
      </c>
      <c r="G256" s="245"/>
      <c r="H256" s="248">
        <v>10.005000000000001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159</v>
      </c>
      <c r="AU256" s="254" t="s">
        <v>86</v>
      </c>
      <c r="AV256" s="14" t="s">
        <v>158</v>
      </c>
      <c r="AW256" s="14" t="s">
        <v>32</v>
      </c>
      <c r="AX256" s="14" t="s">
        <v>84</v>
      </c>
      <c r="AY256" s="254" t="s">
        <v>151</v>
      </c>
    </row>
    <row r="257" s="2" customFormat="1">
      <c r="A257" s="39"/>
      <c r="B257" s="40"/>
      <c r="C257" s="219" t="s">
        <v>297</v>
      </c>
      <c r="D257" s="219" t="s">
        <v>153</v>
      </c>
      <c r="E257" s="220" t="s">
        <v>298</v>
      </c>
      <c r="F257" s="221" t="s">
        <v>299</v>
      </c>
      <c r="G257" s="222" t="s">
        <v>232</v>
      </c>
      <c r="H257" s="223">
        <v>99.453999999999994</v>
      </c>
      <c r="I257" s="224"/>
      <c r="J257" s="225">
        <f>ROUND(I257*H257,2)</f>
        <v>0</v>
      </c>
      <c r="K257" s="221" t="s">
        <v>157</v>
      </c>
      <c r="L257" s="45"/>
      <c r="M257" s="226" t="s">
        <v>1</v>
      </c>
      <c r="N257" s="227" t="s">
        <v>41</v>
      </c>
      <c r="O257" s="92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158</v>
      </c>
      <c r="AT257" s="230" t="s">
        <v>153</v>
      </c>
      <c r="AU257" s="230" t="s">
        <v>86</v>
      </c>
      <c r="AY257" s="18" t="s">
        <v>151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84</v>
      </c>
      <c r="BK257" s="231">
        <f>ROUND(I257*H257,2)</f>
        <v>0</v>
      </c>
      <c r="BL257" s="18" t="s">
        <v>158</v>
      </c>
      <c r="BM257" s="230" t="s">
        <v>300</v>
      </c>
    </row>
    <row r="258" s="15" customFormat="1">
      <c r="A258" s="15"/>
      <c r="B258" s="255"/>
      <c r="C258" s="256"/>
      <c r="D258" s="234" t="s">
        <v>159</v>
      </c>
      <c r="E258" s="257" t="s">
        <v>1</v>
      </c>
      <c r="F258" s="258" t="s">
        <v>184</v>
      </c>
      <c r="G258" s="256"/>
      <c r="H258" s="257" t="s">
        <v>1</v>
      </c>
      <c r="I258" s="259"/>
      <c r="J258" s="256"/>
      <c r="K258" s="256"/>
      <c r="L258" s="260"/>
      <c r="M258" s="261"/>
      <c r="N258" s="262"/>
      <c r="O258" s="262"/>
      <c r="P258" s="262"/>
      <c r="Q258" s="262"/>
      <c r="R258" s="262"/>
      <c r="S258" s="262"/>
      <c r="T258" s="263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4" t="s">
        <v>159</v>
      </c>
      <c r="AU258" s="264" t="s">
        <v>86</v>
      </c>
      <c r="AV258" s="15" t="s">
        <v>84</v>
      </c>
      <c r="AW258" s="15" t="s">
        <v>32</v>
      </c>
      <c r="AX258" s="15" t="s">
        <v>76</v>
      </c>
      <c r="AY258" s="264" t="s">
        <v>151</v>
      </c>
    </row>
    <row r="259" s="13" customFormat="1">
      <c r="A259" s="13"/>
      <c r="B259" s="232"/>
      <c r="C259" s="233"/>
      <c r="D259" s="234" t="s">
        <v>159</v>
      </c>
      <c r="E259" s="235" t="s">
        <v>1</v>
      </c>
      <c r="F259" s="236" t="s">
        <v>301</v>
      </c>
      <c r="G259" s="233"/>
      <c r="H259" s="237">
        <v>20.513000000000002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159</v>
      </c>
      <c r="AU259" s="243" t="s">
        <v>86</v>
      </c>
      <c r="AV259" s="13" t="s">
        <v>86</v>
      </c>
      <c r="AW259" s="13" t="s">
        <v>32</v>
      </c>
      <c r="AX259" s="13" t="s">
        <v>76</v>
      </c>
      <c r="AY259" s="243" t="s">
        <v>151</v>
      </c>
    </row>
    <row r="260" s="13" customFormat="1">
      <c r="A260" s="13"/>
      <c r="B260" s="232"/>
      <c r="C260" s="233"/>
      <c r="D260" s="234" t="s">
        <v>159</v>
      </c>
      <c r="E260" s="235" t="s">
        <v>1</v>
      </c>
      <c r="F260" s="236" t="s">
        <v>302</v>
      </c>
      <c r="G260" s="233"/>
      <c r="H260" s="237">
        <v>25.678000000000001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159</v>
      </c>
      <c r="AU260" s="243" t="s">
        <v>86</v>
      </c>
      <c r="AV260" s="13" t="s">
        <v>86</v>
      </c>
      <c r="AW260" s="13" t="s">
        <v>32</v>
      </c>
      <c r="AX260" s="13" t="s">
        <v>76</v>
      </c>
      <c r="AY260" s="243" t="s">
        <v>151</v>
      </c>
    </row>
    <row r="261" s="13" customFormat="1">
      <c r="A261" s="13"/>
      <c r="B261" s="232"/>
      <c r="C261" s="233"/>
      <c r="D261" s="234" t="s">
        <v>159</v>
      </c>
      <c r="E261" s="235" t="s">
        <v>1</v>
      </c>
      <c r="F261" s="236" t="s">
        <v>303</v>
      </c>
      <c r="G261" s="233"/>
      <c r="H261" s="237">
        <v>-3.5459999999999998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159</v>
      </c>
      <c r="AU261" s="243" t="s">
        <v>86</v>
      </c>
      <c r="AV261" s="13" t="s">
        <v>86</v>
      </c>
      <c r="AW261" s="13" t="s">
        <v>32</v>
      </c>
      <c r="AX261" s="13" t="s">
        <v>76</v>
      </c>
      <c r="AY261" s="243" t="s">
        <v>151</v>
      </c>
    </row>
    <row r="262" s="16" customFormat="1">
      <c r="A262" s="16"/>
      <c r="B262" s="275"/>
      <c r="C262" s="276"/>
      <c r="D262" s="234" t="s">
        <v>159</v>
      </c>
      <c r="E262" s="277" t="s">
        <v>1</v>
      </c>
      <c r="F262" s="278" t="s">
        <v>252</v>
      </c>
      <c r="G262" s="276"/>
      <c r="H262" s="279">
        <v>42.645000000000003</v>
      </c>
      <c r="I262" s="280"/>
      <c r="J262" s="276"/>
      <c r="K262" s="276"/>
      <c r="L262" s="281"/>
      <c r="M262" s="282"/>
      <c r="N262" s="283"/>
      <c r="O262" s="283"/>
      <c r="P262" s="283"/>
      <c r="Q262" s="283"/>
      <c r="R262" s="283"/>
      <c r="S262" s="283"/>
      <c r="T262" s="284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285" t="s">
        <v>159</v>
      </c>
      <c r="AU262" s="285" t="s">
        <v>86</v>
      </c>
      <c r="AV262" s="16" t="s">
        <v>165</v>
      </c>
      <c r="AW262" s="16" t="s">
        <v>32</v>
      </c>
      <c r="AX262" s="16" t="s">
        <v>76</v>
      </c>
      <c r="AY262" s="285" t="s">
        <v>151</v>
      </c>
    </row>
    <row r="263" s="15" customFormat="1">
      <c r="A263" s="15"/>
      <c r="B263" s="255"/>
      <c r="C263" s="256"/>
      <c r="D263" s="234" t="s">
        <v>159</v>
      </c>
      <c r="E263" s="257" t="s">
        <v>1</v>
      </c>
      <c r="F263" s="258" t="s">
        <v>186</v>
      </c>
      <c r="G263" s="256"/>
      <c r="H263" s="257" t="s">
        <v>1</v>
      </c>
      <c r="I263" s="259"/>
      <c r="J263" s="256"/>
      <c r="K263" s="256"/>
      <c r="L263" s="260"/>
      <c r="M263" s="261"/>
      <c r="N263" s="262"/>
      <c r="O263" s="262"/>
      <c r="P263" s="262"/>
      <c r="Q263" s="262"/>
      <c r="R263" s="262"/>
      <c r="S263" s="262"/>
      <c r="T263" s="263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4" t="s">
        <v>159</v>
      </c>
      <c r="AU263" s="264" t="s">
        <v>86</v>
      </c>
      <c r="AV263" s="15" t="s">
        <v>84</v>
      </c>
      <c r="AW263" s="15" t="s">
        <v>32</v>
      </c>
      <c r="AX263" s="15" t="s">
        <v>76</v>
      </c>
      <c r="AY263" s="264" t="s">
        <v>151</v>
      </c>
    </row>
    <row r="264" s="13" customFormat="1">
      <c r="A264" s="13"/>
      <c r="B264" s="232"/>
      <c r="C264" s="233"/>
      <c r="D264" s="234" t="s">
        <v>159</v>
      </c>
      <c r="E264" s="235" t="s">
        <v>1</v>
      </c>
      <c r="F264" s="236" t="s">
        <v>304</v>
      </c>
      <c r="G264" s="233"/>
      <c r="H264" s="237">
        <v>15.801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159</v>
      </c>
      <c r="AU264" s="243" t="s">
        <v>86</v>
      </c>
      <c r="AV264" s="13" t="s">
        <v>86</v>
      </c>
      <c r="AW264" s="13" t="s">
        <v>32</v>
      </c>
      <c r="AX264" s="13" t="s">
        <v>76</v>
      </c>
      <c r="AY264" s="243" t="s">
        <v>151</v>
      </c>
    </row>
    <row r="265" s="15" customFormat="1">
      <c r="A265" s="15"/>
      <c r="B265" s="255"/>
      <c r="C265" s="256"/>
      <c r="D265" s="234" t="s">
        <v>159</v>
      </c>
      <c r="E265" s="257" t="s">
        <v>1</v>
      </c>
      <c r="F265" s="258" t="s">
        <v>263</v>
      </c>
      <c r="G265" s="256"/>
      <c r="H265" s="257" t="s">
        <v>1</v>
      </c>
      <c r="I265" s="259"/>
      <c r="J265" s="256"/>
      <c r="K265" s="256"/>
      <c r="L265" s="260"/>
      <c r="M265" s="261"/>
      <c r="N265" s="262"/>
      <c r="O265" s="262"/>
      <c r="P265" s="262"/>
      <c r="Q265" s="262"/>
      <c r="R265" s="262"/>
      <c r="S265" s="262"/>
      <c r="T265" s="26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4" t="s">
        <v>159</v>
      </c>
      <c r="AU265" s="264" t="s">
        <v>86</v>
      </c>
      <c r="AV265" s="15" t="s">
        <v>84</v>
      </c>
      <c r="AW265" s="15" t="s">
        <v>32</v>
      </c>
      <c r="AX265" s="15" t="s">
        <v>76</v>
      </c>
      <c r="AY265" s="264" t="s">
        <v>151</v>
      </c>
    </row>
    <row r="266" s="13" customFormat="1">
      <c r="A266" s="13"/>
      <c r="B266" s="232"/>
      <c r="C266" s="233"/>
      <c r="D266" s="234" t="s">
        <v>159</v>
      </c>
      <c r="E266" s="235" t="s">
        <v>1</v>
      </c>
      <c r="F266" s="236" t="s">
        <v>305</v>
      </c>
      <c r="G266" s="233"/>
      <c r="H266" s="237">
        <v>41.008000000000003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159</v>
      </c>
      <c r="AU266" s="243" t="s">
        <v>86</v>
      </c>
      <c r="AV266" s="13" t="s">
        <v>86</v>
      </c>
      <c r="AW266" s="13" t="s">
        <v>32</v>
      </c>
      <c r="AX266" s="13" t="s">
        <v>76</v>
      </c>
      <c r="AY266" s="243" t="s">
        <v>151</v>
      </c>
    </row>
    <row r="267" s="16" customFormat="1">
      <c r="A267" s="16"/>
      <c r="B267" s="275"/>
      <c r="C267" s="276"/>
      <c r="D267" s="234" t="s">
        <v>159</v>
      </c>
      <c r="E267" s="277" t="s">
        <v>1</v>
      </c>
      <c r="F267" s="278" t="s">
        <v>252</v>
      </c>
      <c r="G267" s="276"/>
      <c r="H267" s="279">
        <v>56.808999999999998</v>
      </c>
      <c r="I267" s="280"/>
      <c r="J267" s="276"/>
      <c r="K267" s="276"/>
      <c r="L267" s="281"/>
      <c r="M267" s="282"/>
      <c r="N267" s="283"/>
      <c r="O267" s="283"/>
      <c r="P267" s="283"/>
      <c r="Q267" s="283"/>
      <c r="R267" s="283"/>
      <c r="S267" s="283"/>
      <c r="T267" s="284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285" t="s">
        <v>159</v>
      </c>
      <c r="AU267" s="285" t="s">
        <v>86</v>
      </c>
      <c r="AV267" s="16" t="s">
        <v>165</v>
      </c>
      <c r="AW267" s="16" t="s">
        <v>32</v>
      </c>
      <c r="AX267" s="16" t="s">
        <v>76</v>
      </c>
      <c r="AY267" s="285" t="s">
        <v>151</v>
      </c>
    </row>
    <row r="268" s="14" customFormat="1">
      <c r="A268" s="14"/>
      <c r="B268" s="244"/>
      <c r="C268" s="245"/>
      <c r="D268" s="234" t="s">
        <v>159</v>
      </c>
      <c r="E268" s="246" t="s">
        <v>1</v>
      </c>
      <c r="F268" s="247" t="s">
        <v>161</v>
      </c>
      <c r="G268" s="245"/>
      <c r="H268" s="248">
        <v>99.453999999999994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159</v>
      </c>
      <c r="AU268" s="254" t="s">
        <v>86</v>
      </c>
      <c r="AV268" s="14" t="s">
        <v>158</v>
      </c>
      <c r="AW268" s="14" t="s">
        <v>32</v>
      </c>
      <c r="AX268" s="14" t="s">
        <v>84</v>
      </c>
      <c r="AY268" s="254" t="s">
        <v>151</v>
      </c>
    </row>
    <row r="269" s="2" customFormat="1" ht="21.75" customHeight="1">
      <c r="A269" s="39"/>
      <c r="B269" s="40"/>
      <c r="C269" s="219" t="s">
        <v>222</v>
      </c>
      <c r="D269" s="219" t="s">
        <v>153</v>
      </c>
      <c r="E269" s="220" t="s">
        <v>306</v>
      </c>
      <c r="F269" s="221" t="s">
        <v>307</v>
      </c>
      <c r="G269" s="222" t="s">
        <v>232</v>
      </c>
      <c r="H269" s="223">
        <v>3</v>
      </c>
      <c r="I269" s="224"/>
      <c r="J269" s="225">
        <f>ROUND(I269*H269,2)</f>
        <v>0</v>
      </c>
      <c r="K269" s="221" t="s">
        <v>157</v>
      </c>
      <c r="L269" s="45"/>
      <c r="M269" s="226" t="s">
        <v>1</v>
      </c>
      <c r="N269" s="227" t="s">
        <v>41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158</v>
      </c>
      <c r="AT269" s="230" t="s">
        <v>153</v>
      </c>
      <c r="AU269" s="230" t="s">
        <v>86</v>
      </c>
      <c r="AY269" s="18" t="s">
        <v>151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84</v>
      </c>
      <c r="BK269" s="231">
        <f>ROUND(I269*H269,2)</f>
        <v>0</v>
      </c>
      <c r="BL269" s="18" t="s">
        <v>158</v>
      </c>
      <c r="BM269" s="230" t="s">
        <v>308</v>
      </c>
    </row>
    <row r="270" s="12" customFormat="1" ht="22.8" customHeight="1">
      <c r="A270" s="12"/>
      <c r="B270" s="203"/>
      <c r="C270" s="204"/>
      <c r="D270" s="205" t="s">
        <v>75</v>
      </c>
      <c r="E270" s="217" t="s">
        <v>158</v>
      </c>
      <c r="F270" s="217" t="s">
        <v>309</v>
      </c>
      <c r="G270" s="204"/>
      <c r="H270" s="204"/>
      <c r="I270" s="207"/>
      <c r="J270" s="218">
        <f>BK270</f>
        <v>0</v>
      </c>
      <c r="K270" s="204"/>
      <c r="L270" s="209"/>
      <c r="M270" s="210"/>
      <c r="N270" s="211"/>
      <c r="O270" s="211"/>
      <c r="P270" s="212">
        <f>SUM(P271:P318)</f>
        <v>0</v>
      </c>
      <c r="Q270" s="211"/>
      <c r="R270" s="212">
        <f>SUM(R271:R318)</f>
        <v>0</v>
      </c>
      <c r="S270" s="211"/>
      <c r="T270" s="213">
        <f>SUM(T271:T318)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4" t="s">
        <v>84</v>
      </c>
      <c r="AT270" s="215" t="s">
        <v>75</v>
      </c>
      <c r="AU270" s="215" t="s">
        <v>84</v>
      </c>
      <c r="AY270" s="214" t="s">
        <v>151</v>
      </c>
      <c r="BK270" s="216">
        <f>SUM(BK271:BK318)</f>
        <v>0</v>
      </c>
    </row>
    <row r="271" s="2" customFormat="1">
      <c r="A271" s="39"/>
      <c r="B271" s="40"/>
      <c r="C271" s="219" t="s">
        <v>310</v>
      </c>
      <c r="D271" s="219" t="s">
        <v>153</v>
      </c>
      <c r="E271" s="220" t="s">
        <v>311</v>
      </c>
      <c r="F271" s="221" t="s">
        <v>312</v>
      </c>
      <c r="G271" s="222" t="s">
        <v>215</v>
      </c>
      <c r="H271" s="223">
        <v>3.1230000000000002</v>
      </c>
      <c r="I271" s="224"/>
      <c r="J271" s="225">
        <f>ROUND(I271*H271,2)</f>
        <v>0</v>
      </c>
      <c r="K271" s="221" t="s">
        <v>157</v>
      </c>
      <c r="L271" s="45"/>
      <c r="M271" s="226" t="s">
        <v>1</v>
      </c>
      <c r="N271" s="227" t="s">
        <v>41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158</v>
      </c>
      <c r="AT271" s="230" t="s">
        <v>153</v>
      </c>
      <c r="AU271" s="230" t="s">
        <v>86</v>
      </c>
      <c r="AY271" s="18" t="s">
        <v>151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84</v>
      </c>
      <c r="BK271" s="231">
        <f>ROUND(I271*H271,2)</f>
        <v>0</v>
      </c>
      <c r="BL271" s="18" t="s">
        <v>158</v>
      </c>
      <c r="BM271" s="230" t="s">
        <v>313</v>
      </c>
    </row>
    <row r="272" s="15" customFormat="1">
      <c r="A272" s="15"/>
      <c r="B272" s="255"/>
      <c r="C272" s="256"/>
      <c r="D272" s="234" t="s">
        <v>159</v>
      </c>
      <c r="E272" s="257" t="s">
        <v>1</v>
      </c>
      <c r="F272" s="258" t="s">
        <v>314</v>
      </c>
      <c r="G272" s="256"/>
      <c r="H272" s="257" t="s">
        <v>1</v>
      </c>
      <c r="I272" s="259"/>
      <c r="J272" s="256"/>
      <c r="K272" s="256"/>
      <c r="L272" s="260"/>
      <c r="M272" s="261"/>
      <c r="N272" s="262"/>
      <c r="O272" s="262"/>
      <c r="P272" s="262"/>
      <c r="Q272" s="262"/>
      <c r="R272" s="262"/>
      <c r="S272" s="262"/>
      <c r="T272" s="263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4" t="s">
        <v>159</v>
      </c>
      <c r="AU272" s="264" t="s">
        <v>86</v>
      </c>
      <c r="AV272" s="15" t="s">
        <v>84</v>
      </c>
      <c r="AW272" s="15" t="s">
        <v>32</v>
      </c>
      <c r="AX272" s="15" t="s">
        <v>76</v>
      </c>
      <c r="AY272" s="264" t="s">
        <v>151</v>
      </c>
    </row>
    <row r="273" s="13" customFormat="1">
      <c r="A273" s="13"/>
      <c r="B273" s="232"/>
      <c r="C273" s="233"/>
      <c r="D273" s="234" t="s">
        <v>159</v>
      </c>
      <c r="E273" s="235" t="s">
        <v>1</v>
      </c>
      <c r="F273" s="236" t="s">
        <v>315</v>
      </c>
      <c r="G273" s="233"/>
      <c r="H273" s="237">
        <v>3.1230000000000002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159</v>
      </c>
      <c r="AU273" s="243" t="s">
        <v>86</v>
      </c>
      <c r="AV273" s="13" t="s">
        <v>86</v>
      </c>
      <c r="AW273" s="13" t="s">
        <v>32</v>
      </c>
      <c r="AX273" s="13" t="s">
        <v>76</v>
      </c>
      <c r="AY273" s="243" t="s">
        <v>151</v>
      </c>
    </row>
    <row r="274" s="14" customFormat="1">
      <c r="A274" s="14"/>
      <c r="B274" s="244"/>
      <c r="C274" s="245"/>
      <c r="D274" s="234" t="s">
        <v>159</v>
      </c>
      <c r="E274" s="246" t="s">
        <v>1</v>
      </c>
      <c r="F274" s="247" t="s">
        <v>161</v>
      </c>
      <c r="G274" s="245"/>
      <c r="H274" s="248">
        <v>3.1230000000000002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159</v>
      </c>
      <c r="AU274" s="254" t="s">
        <v>86</v>
      </c>
      <c r="AV274" s="14" t="s">
        <v>158</v>
      </c>
      <c r="AW274" s="14" t="s">
        <v>32</v>
      </c>
      <c r="AX274" s="14" t="s">
        <v>84</v>
      </c>
      <c r="AY274" s="254" t="s">
        <v>151</v>
      </c>
    </row>
    <row r="275" s="2" customFormat="1">
      <c r="A275" s="39"/>
      <c r="B275" s="40"/>
      <c r="C275" s="265" t="s">
        <v>227</v>
      </c>
      <c r="D275" s="265" t="s">
        <v>219</v>
      </c>
      <c r="E275" s="266" t="s">
        <v>316</v>
      </c>
      <c r="F275" s="267" t="s">
        <v>317</v>
      </c>
      <c r="G275" s="268" t="s">
        <v>318</v>
      </c>
      <c r="H275" s="269">
        <v>3372.6239999999998</v>
      </c>
      <c r="I275" s="270"/>
      <c r="J275" s="271">
        <f>ROUND(I275*H275,2)</f>
        <v>0</v>
      </c>
      <c r="K275" s="267" t="s">
        <v>1</v>
      </c>
      <c r="L275" s="272"/>
      <c r="M275" s="273" t="s">
        <v>1</v>
      </c>
      <c r="N275" s="274" t="s">
        <v>41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171</v>
      </c>
      <c r="AT275" s="230" t="s">
        <v>219</v>
      </c>
      <c r="AU275" s="230" t="s">
        <v>86</v>
      </c>
      <c r="AY275" s="18" t="s">
        <v>151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84</v>
      </c>
      <c r="BK275" s="231">
        <f>ROUND(I275*H275,2)</f>
        <v>0</v>
      </c>
      <c r="BL275" s="18" t="s">
        <v>158</v>
      </c>
      <c r="BM275" s="230" t="s">
        <v>319</v>
      </c>
    </row>
    <row r="276" s="15" customFormat="1">
      <c r="A276" s="15"/>
      <c r="B276" s="255"/>
      <c r="C276" s="256"/>
      <c r="D276" s="234" t="s">
        <v>159</v>
      </c>
      <c r="E276" s="257" t="s">
        <v>1</v>
      </c>
      <c r="F276" s="258" t="s">
        <v>314</v>
      </c>
      <c r="G276" s="256"/>
      <c r="H276" s="257" t="s">
        <v>1</v>
      </c>
      <c r="I276" s="259"/>
      <c r="J276" s="256"/>
      <c r="K276" s="256"/>
      <c r="L276" s="260"/>
      <c r="M276" s="261"/>
      <c r="N276" s="262"/>
      <c r="O276" s="262"/>
      <c r="P276" s="262"/>
      <c r="Q276" s="262"/>
      <c r="R276" s="262"/>
      <c r="S276" s="262"/>
      <c r="T276" s="263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4" t="s">
        <v>159</v>
      </c>
      <c r="AU276" s="264" t="s">
        <v>86</v>
      </c>
      <c r="AV276" s="15" t="s">
        <v>84</v>
      </c>
      <c r="AW276" s="15" t="s">
        <v>32</v>
      </c>
      <c r="AX276" s="15" t="s">
        <v>76</v>
      </c>
      <c r="AY276" s="264" t="s">
        <v>151</v>
      </c>
    </row>
    <row r="277" s="15" customFormat="1">
      <c r="A277" s="15"/>
      <c r="B277" s="255"/>
      <c r="C277" s="256"/>
      <c r="D277" s="234" t="s">
        <v>159</v>
      </c>
      <c r="E277" s="257" t="s">
        <v>1</v>
      </c>
      <c r="F277" s="258" t="s">
        <v>320</v>
      </c>
      <c r="G277" s="256"/>
      <c r="H277" s="257" t="s">
        <v>1</v>
      </c>
      <c r="I277" s="259"/>
      <c r="J277" s="256"/>
      <c r="K277" s="256"/>
      <c r="L277" s="260"/>
      <c r="M277" s="261"/>
      <c r="N277" s="262"/>
      <c r="O277" s="262"/>
      <c r="P277" s="262"/>
      <c r="Q277" s="262"/>
      <c r="R277" s="262"/>
      <c r="S277" s="262"/>
      <c r="T277" s="263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4" t="s">
        <v>159</v>
      </c>
      <c r="AU277" s="264" t="s">
        <v>86</v>
      </c>
      <c r="AV277" s="15" t="s">
        <v>84</v>
      </c>
      <c r="AW277" s="15" t="s">
        <v>32</v>
      </c>
      <c r="AX277" s="15" t="s">
        <v>76</v>
      </c>
      <c r="AY277" s="264" t="s">
        <v>151</v>
      </c>
    </row>
    <row r="278" s="13" customFormat="1">
      <c r="A278" s="13"/>
      <c r="B278" s="232"/>
      <c r="C278" s="233"/>
      <c r="D278" s="234" t="s">
        <v>159</v>
      </c>
      <c r="E278" s="235" t="s">
        <v>1</v>
      </c>
      <c r="F278" s="236" t="s">
        <v>321</v>
      </c>
      <c r="G278" s="233"/>
      <c r="H278" s="237">
        <v>3372.6239999999998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159</v>
      </c>
      <c r="AU278" s="243" t="s">
        <v>86</v>
      </c>
      <c r="AV278" s="13" t="s">
        <v>86</v>
      </c>
      <c r="AW278" s="13" t="s">
        <v>32</v>
      </c>
      <c r="AX278" s="13" t="s">
        <v>76</v>
      </c>
      <c r="AY278" s="243" t="s">
        <v>151</v>
      </c>
    </row>
    <row r="279" s="14" customFormat="1">
      <c r="A279" s="14"/>
      <c r="B279" s="244"/>
      <c r="C279" s="245"/>
      <c r="D279" s="234" t="s">
        <v>159</v>
      </c>
      <c r="E279" s="246" t="s">
        <v>1</v>
      </c>
      <c r="F279" s="247" t="s">
        <v>161</v>
      </c>
      <c r="G279" s="245"/>
      <c r="H279" s="248">
        <v>3372.6239999999998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159</v>
      </c>
      <c r="AU279" s="254" t="s">
        <v>86</v>
      </c>
      <c r="AV279" s="14" t="s">
        <v>158</v>
      </c>
      <c r="AW279" s="14" t="s">
        <v>32</v>
      </c>
      <c r="AX279" s="14" t="s">
        <v>84</v>
      </c>
      <c r="AY279" s="254" t="s">
        <v>151</v>
      </c>
    </row>
    <row r="280" s="2" customFormat="1" ht="21.75" customHeight="1">
      <c r="A280" s="39"/>
      <c r="B280" s="40"/>
      <c r="C280" s="219" t="s">
        <v>322</v>
      </c>
      <c r="D280" s="219" t="s">
        <v>153</v>
      </c>
      <c r="E280" s="220" t="s">
        <v>323</v>
      </c>
      <c r="F280" s="221" t="s">
        <v>324</v>
      </c>
      <c r="G280" s="222" t="s">
        <v>156</v>
      </c>
      <c r="H280" s="223">
        <v>16.123000000000001</v>
      </c>
      <c r="I280" s="224"/>
      <c r="J280" s="225">
        <f>ROUND(I280*H280,2)</f>
        <v>0</v>
      </c>
      <c r="K280" s="221" t="s">
        <v>157</v>
      </c>
      <c r="L280" s="45"/>
      <c r="M280" s="226" t="s">
        <v>1</v>
      </c>
      <c r="N280" s="227" t="s">
        <v>41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158</v>
      </c>
      <c r="AT280" s="230" t="s">
        <v>153</v>
      </c>
      <c r="AU280" s="230" t="s">
        <v>86</v>
      </c>
      <c r="AY280" s="18" t="s">
        <v>151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84</v>
      </c>
      <c r="BK280" s="231">
        <f>ROUND(I280*H280,2)</f>
        <v>0</v>
      </c>
      <c r="BL280" s="18" t="s">
        <v>158</v>
      </c>
      <c r="BM280" s="230" t="s">
        <v>325</v>
      </c>
    </row>
    <row r="281" s="15" customFormat="1">
      <c r="A281" s="15"/>
      <c r="B281" s="255"/>
      <c r="C281" s="256"/>
      <c r="D281" s="234" t="s">
        <v>159</v>
      </c>
      <c r="E281" s="257" t="s">
        <v>1</v>
      </c>
      <c r="F281" s="258" t="s">
        <v>326</v>
      </c>
      <c r="G281" s="256"/>
      <c r="H281" s="257" t="s">
        <v>1</v>
      </c>
      <c r="I281" s="259"/>
      <c r="J281" s="256"/>
      <c r="K281" s="256"/>
      <c r="L281" s="260"/>
      <c r="M281" s="261"/>
      <c r="N281" s="262"/>
      <c r="O281" s="262"/>
      <c r="P281" s="262"/>
      <c r="Q281" s="262"/>
      <c r="R281" s="262"/>
      <c r="S281" s="262"/>
      <c r="T281" s="263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4" t="s">
        <v>159</v>
      </c>
      <c r="AU281" s="264" t="s">
        <v>86</v>
      </c>
      <c r="AV281" s="15" t="s">
        <v>84</v>
      </c>
      <c r="AW281" s="15" t="s">
        <v>32</v>
      </c>
      <c r="AX281" s="15" t="s">
        <v>76</v>
      </c>
      <c r="AY281" s="264" t="s">
        <v>151</v>
      </c>
    </row>
    <row r="282" s="13" customFormat="1">
      <c r="A282" s="13"/>
      <c r="B282" s="232"/>
      <c r="C282" s="233"/>
      <c r="D282" s="234" t="s">
        <v>159</v>
      </c>
      <c r="E282" s="235" t="s">
        <v>1</v>
      </c>
      <c r="F282" s="236" t="s">
        <v>327</v>
      </c>
      <c r="G282" s="233"/>
      <c r="H282" s="237">
        <v>16.123000000000001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159</v>
      </c>
      <c r="AU282" s="243" t="s">
        <v>86</v>
      </c>
      <c r="AV282" s="13" t="s">
        <v>86</v>
      </c>
      <c r="AW282" s="13" t="s">
        <v>32</v>
      </c>
      <c r="AX282" s="13" t="s">
        <v>76</v>
      </c>
      <c r="AY282" s="243" t="s">
        <v>151</v>
      </c>
    </row>
    <row r="283" s="14" customFormat="1">
      <c r="A283" s="14"/>
      <c r="B283" s="244"/>
      <c r="C283" s="245"/>
      <c r="D283" s="234" t="s">
        <v>159</v>
      </c>
      <c r="E283" s="246" t="s">
        <v>1</v>
      </c>
      <c r="F283" s="247" t="s">
        <v>161</v>
      </c>
      <c r="G283" s="245"/>
      <c r="H283" s="248">
        <v>16.123000000000001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159</v>
      </c>
      <c r="AU283" s="254" t="s">
        <v>86</v>
      </c>
      <c r="AV283" s="14" t="s">
        <v>158</v>
      </c>
      <c r="AW283" s="14" t="s">
        <v>32</v>
      </c>
      <c r="AX283" s="14" t="s">
        <v>84</v>
      </c>
      <c r="AY283" s="254" t="s">
        <v>151</v>
      </c>
    </row>
    <row r="284" s="2" customFormat="1">
      <c r="A284" s="39"/>
      <c r="B284" s="40"/>
      <c r="C284" s="219" t="s">
        <v>233</v>
      </c>
      <c r="D284" s="219" t="s">
        <v>153</v>
      </c>
      <c r="E284" s="220" t="s">
        <v>328</v>
      </c>
      <c r="F284" s="221" t="s">
        <v>329</v>
      </c>
      <c r="G284" s="222" t="s">
        <v>232</v>
      </c>
      <c r="H284" s="223">
        <v>2.5</v>
      </c>
      <c r="I284" s="224"/>
      <c r="J284" s="225">
        <f>ROUND(I284*H284,2)</f>
        <v>0</v>
      </c>
      <c r="K284" s="221" t="s">
        <v>157</v>
      </c>
      <c r="L284" s="45"/>
      <c r="M284" s="226" t="s">
        <v>1</v>
      </c>
      <c r="N284" s="227" t="s">
        <v>41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158</v>
      </c>
      <c r="AT284" s="230" t="s">
        <v>153</v>
      </c>
      <c r="AU284" s="230" t="s">
        <v>86</v>
      </c>
      <c r="AY284" s="18" t="s">
        <v>151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84</v>
      </c>
      <c r="BK284" s="231">
        <f>ROUND(I284*H284,2)</f>
        <v>0</v>
      </c>
      <c r="BL284" s="18" t="s">
        <v>158</v>
      </c>
      <c r="BM284" s="230" t="s">
        <v>330</v>
      </c>
    </row>
    <row r="285" s="15" customFormat="1">
      <c r="A285" s="15"/>
      <c r="B285" s="255"/>
      <c r="C285" s="256"/>
      <c r="D285" s="234" t="s">
        <v>159</v>
      </c>
      <c r="E285" s="257" t="s">
        <v>1</v>
      </c>
      <c r="F285" s="258" t="s">
        <v>331</v>
      </c>
      <c r="G285" s="256"/>
      <c r="H285" s="257" t="s">
        <v>1</v>
      </c>
      <c r="I285" s="259"/>
      <c r="J285" s="256"/>
      <c r="K285" s="256"/>
      <c r="L285" s="260"/>
      <c r="M285" s="261"/>
      <c r="N285" s="262"/>
      <c r="O285" s="262"/>
      <c r="P285" s="262"/>
      <c r="Q285" s="262"/>
      <c r="R285" s="262"/>
      <c r="S285" s="262"/>
      <c r="T285" s="263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4" t="s">
        <v>159</v>
      </c>
      <c r="AU285" s="264" t="s">
        <v>86</v>
      </c>
      <c r="AV285" s="15" t="s">
        <v>84</v>
      </c>
      <c r="AW285" s="15" t="s">
        <v>32</v>
      </c>
      <c r="AX285" s="15" t="s">
        <v>76</v>
      </c>
      <c r="AY285" s="264" t="s">
        <v>151</v>
      </c>
    </row>
    <row r="286" s="13" customFormat="1">
      <c r="A286" s="13"/>
      <c r="B286" s="232"/>
      <c r="C286" s="233"/>
      <c r="D286" s="234" t="s">
        <v>159</v>
      </c>
      <c r="E286" s="235" t="s">
        <v>1</v>
      </c>
      <c r="F286" s="236" t="s">
        <v>332</v>
      </c>
      <c r="G286" s="233"/>
      <c r="H286" s="237">
        <v>2.5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159</v>
      </c>
      <c r="AU286" s="243" t="s">
        <v>86</v>
      </c>
      <c r="AV286" s="13" t="s">
        <v>86</v>
      </c>
      <c r="AW286" s="13" t="s">
        <v>32</v>
      </c>
      <c r="AX286" s="13" t="s">
        <v>76</v>
      </c>
      <c r="AY286" s="243" t="s">
        <v>151</v>
      </c>
    </row>
    <row r="287" s="14" customFormat="1">
      <c r="A287" s="14"/>
      <c r="B287" s="244"/>
      <c r="C287" s="245"/>
      <c r="D287" s="234" t="s">
        <v>159</v>
      </c>
      <c r="E287" s="246" t="s">
        <v>1</v>
      </c>
      <c r="F287" s="247" t="s">
        <v>161</v>
      </c>
      <c r="G287" s="245"/>
      <c r="H287" s="248">
        <v>2.5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159</v>
      </c>
      <c r="AU287" s="254" t="s">
        <v>86</v>
      </c>
      <c r="AV287" s="14" t="s">
        <v>158</v>
      </c>
      <c r="AW287" s="14" t="s">
        <v>32</v>
      </c>
      <c r="AX287" s="14" t="s">
        <v>84</v>
      </c>
      <c r="AY287" s="254" t="s">
        <v>151</v>
      </c>
    </row>
    <row r="288" s="2" customFormat="1">
      <c r="A288" s="39"/>
      <c r="B288" s="40"/>
      <c r="C288" s="219" t="s">
        <v>333</v>
      </c>
      <c r="D288" s="219" t="s">
        <v>153</v>
      </c>
      <c r="E288" s="220" t="s">
        <v>334</v>
      </c>
      <c r="F288" s="221" t="s">
        <v>335</v>
      </c>
      <c r="G288" s="222" t="s">
        <v>232</v>
      </c>
      <c r="H288" s="223">
        <v>2.5</v>
      </c>
      <c r="I288" s="224"/>
      <c r="J288" s="225">
        <f>ROUND(I288*H288,2)</f>
        <v>0</v>
      </c>
      <c r="K288" s="221" t="s">
        <v>157</v>
      </c>
      <c r="L288" s="45"/>
      <c r="M288" s="226" t="s">
        <v>1</v>
      </c>
      <c r="N288" s="227" t="s">
        <v>41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158</v>
      </c>
      <c r="AT288" s="230" t="s">
        <v>153</v>
      </c>
      <c r="AU288" s="230" t="s">
        <v>86</v>
      </c>
      <c r="AY288" s="18" t="s">
        <v>151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84</v>
      </c>
      <c r="BK288" s="231">
        <f>ROUND(I288*H288,2)</f>
        <v>0</v>
      </c>
      <c r="BL288" s="18" t="s">
        <v>158</v>
      </c>
      <c r="BM288" s="230" t="s">
        <v>336</v>
      </c>
    </row>
    <row r="289" s="2" customFormat="1" ht="16.5" customHeight="1">
      <c r="A289" s="39"/>
      <c r="B289" s="40"/>
      <c r="C289" s="219" t="s">
        <v>238</v>
      </c>
      <c r="D289" s="219" t="s">
        <v>153</v>
      </c>
      <c r="E289" s="220" t="s">
        <v>337</v>
      </c>
      <c r="F289" s="221" t="s">
        <v>338</v>
      </c>
      <c r="G289" s="222" t="s">
        <v>215</v>
      </c>
      <c r="H289" s="223">
        <v>0.10000000000000001</v>
      </c>
      <c r="I289" s="224"/>
      <c r="J289" s="225">
        <f>ROUND(I289*H289,2)</f>
        <v>0</v>
      </c>
      <c r="K289" s="221" t="s">
        <v>157</v>
      </c>
      <c r="L289" s="45"/>
      <c r="M289" s="226" t="s">
        <v>1</v>
      </c>
      <c r="N289" s="227" t="s">
        <v>41</v>
      </c>
      <c r="O289" s="92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158</v>
      </c>
      <c r="AT289" s="230" t="s">
        <v>153</v>
      </c>
      <c r="AU289" s="230" t="s">
        <v>86</v>
      </c>
      <c r="AY289" s="18" t="s">
        <v>151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84</v>
      </c>
      <c r="BK289" s="231">
        <f>ROUND(I289*H289,2)</f>
        <v>0</v>
      </c>
      <c r="BL289" s="18" t="s">
        <v>158</v>
      </c>
      <c r="BM289" s="230" t="s">
        <v>339</v>
      </c>
    </row>
    <row r="290" s="2" customFormat="1" ht="16.5" customHeight="1">
      <c r="A290" s="39"/>
      <c r="B290" s="40"/>
      <c r="C290" s="219" t="s">
        <v>340</v>
      </c>
      <c r="D290" s="219" t="s">
        <v>153</v>
      </c>
      <c r="E290" s="220" t="s">
        <v>341</v>
      </c>
      <c r="F290" s="221" t="s">
        <v>342</v>
      </c>
      <c r="G290" s="222" t="s">
        <v>215</v>
      </c>
      <c r="H290" s="223">
        <v>0.34399999999999997</v>
      </c>
      <c r="I290" s="224"/>
      <c r="J290" s="225">
        <f>ROUND(I290*H290,2)</f>
        <v>0</v>
      </c>
      <c r="K290" s="221" t="s">
        <v>157</v>
      </c>
      <c r="L290" s="45"/>
      <c r="M290" s="226" t="s">
        <v>1</v>
      </c>
      <c r="N290" s="227" t="s">
        <v>41</v>
      </c>
      <c r="O290" s="92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158</v>
      </c>
      <c r="AT290" s="230" t="s">
        <v>153</v>
      </c>
      <c r="AU290" s="230" t="s">
        <v>86</v>
      </c>
      <c r="AY290" s="18" t="s">
        <v>151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84</v>
      </c>
      <c r="BK290" s="231">
        <f>ROUND(I290*H290,2)</f>
        <v>0</v>
      </c>
      <c r="BL290" s="18" t="s">
        <v>158</v>
      </c>
      <c r="BM290" s="230" t="s">
        <v>343</v>
      </c>
    </row>
    <row r="291" s="15" customFormat="1">
      <c r="A291" s="15"/>
      <c r="B291" s="255"/>
      <c r="C291" s="256"/>
      <c r="D291" s="234" t="s">
        <v>159</v>
      </c>
      <c r="E291" s="257" t="s">
        <v>1</v>
      </c>
      <c r="F291" s="258" t="s">
        <v>326</v>
      </c>
      <c r="G291" s="256"/>
      <c r="H291" s="257" t="s">
        <v>1</v>
      </c>
      <c r="I291" s="259"/>
      <c r="J291" s="256"/>
      <c r="K291" s="256"/>
      <c r="L291" s="260"/>
      <c r="M291" s="261"/>
      <c r="N291" s="262"/>
      <c r="O291" s="262"/>
      <c r="P291" s="262"/>
      <c r="Q291" s="262"/>
      <c r="R291" s="262"/>
      <c r="S291" s="262"/>
      <c r="T291" s="263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4" t="s">
        <v>159</v>
      </c>
      <c r="AU291" s="264" t="s">
        <v>86</v>
      </c>
      <c r="AV291" s="15" t="s">
        <v>84</v>
      </c>
      <c r="AW291" s="15" t="s">
        <v>32</v>
      </c>
      <c r="AX291" s="15" t="s">
        <v>76</v>
      </c>
      <c r="AY291" s="264" t="s">
        <v>151</v>
      </c>
    </row>
    <row r="292" s="15" customFormat="1">
      <c r="A292" s="15"/>
      <c r="B292" s="255"/>
      <c r="C292" s="256"/>
      <c r="D292" s="234" t="s">
        <v>159</v>
      </c>
      <c r="E292" s="257" t="s">
        <v>1</v>
      </c>
      <c r="F292" s="258" t="s">
        <v>344</v>
      </c>
      <c r="G292" s="256"/>
      <c r="H292" s="257" t="s">
        <v>1</v>
      </c>
      <c r="I292" s="259"/>
      <c r="J292" s="256"/>
      <c r="K292" s="256"/>
      <c r="L292" s="260"/>
      <c r="M292" s="261"/>
      <c r="N292" s="262"/>
      <c r="O292" s="262"/>
      <c r="P292" s="262"/>
      <c r="Q292" s="262"/>
      <c r="R292" s="262"/>
      <c r="S292" s="262"/>
      <c r="T292" s="263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4" t="s">
        <v>159</v>
      </c>
      <c r="AU292" s="264" t="s">
        <v>86</v>
      </c>
      <c r="AV292" s="15" t="s">
        <v>84</v>
      </c>
      <c r="AW292" s="15" t="s">
        <v>32</v>
      </c>
      <c r="AX292" s="15" t="s">
        <v>76</v>
      </c>
      <c r="AY292" s="264" t="s">
        <v>151</v>
      </c>
    </row>
    <row r="293" s="13" customFormat="1">
      <c r="A293" s="13"/>
      <c r="B293" s="232"/>
      <c r="C293" s="233"/>
      <c r="D293" s="234" t="s">
        <v>159</v>
      </c>
      <c r="E293" s="235" t="s">
        <v>1</v>
      </c>
      <c r="F293" s="236" t="s">
        <v>345</v>
      </c>
      <c r="G293" s="233"/>
      <c r="H293" s="237">
        <v>0.34399999999999997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159</v>
      </c>
      <c r="AU293" s="243" t="s">
        <v>86</v>
      </c>
      <c r="AV293" s="13" t="s">
        <v>86</v>
      </c>
      <c r="AW293" s="13" t="s">
        <v>32</v>
      </c>
      <c r="AX293" s="13" t="s">
        <v>76</v>
      </c>
      <c r="AY293" s="243" t="s">
        <v>151</v>
      </c>
    </row>
    <row r="294" s="14" customFormat="1">
      <c r="A294" s="14"/>
      <c r="B294" s="244"/>
      <c r="C294" s="245"/>
      <c r="D294" s="234" t="s">
        <v>159</v>
      </c>
      <c r="E294" s="246" t="s">
        <v>1</v>
      </c>
      <c r="F294" s="247" t="s">
        <v>161</v>
      </c>
      <c r="G294" s="245"/>
      <c r="H294" s="248">
        <v>0.34399999999999997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159</v>
      </c>
      <c r="AU294" s="254" t="s">
        <v>86</v>
      </c>
      <c r="AV294" s="14" t="s">
        <v>158</v>
      </c>
      <c r="AW294" s="14" t="s">
        <v>32</v>
      </c>
      <c r="AX294" s="14" t="s">
        <v>84</v>
      </c>
      <c r="AY294" s="254" t="s">
        <v>151</v>
      </c>
    </row>
    <row r="295" s="2" customFormat="1">
      <c r="A295" s="39"/>
      <c r="B295" s="40"/>
      <c r="C295" s="219" t="s">
        <v>245</v>
      </c>
      <c r="D295" s="219" t="s">
        <v>153</v>
      </c>
      <c r="E295" s="220" t="s">
        <v>346</v>
      </c>
      <c r="F295" s="221" t="s">
        <v>347</v>
      </c>
      <c r="G295" s="222" t="s">
        <v>198</v>
      </c>
      <c r="H295" s="223">
        <v>5</v>
      </c>
      <c r="I295" s="224"/>
      <c r="J295" s="225">
        <f>ROUND(I295*H295,2)</f>
        <v>0</v>
      </c>
      <c r="K295" s="221" t="s">
        <v>157</v>
      </c>
      <c r="L295" s="45"/>
      <c r="M295" s="226" t="s">
        <v>1</v>
      </c>
      <c r="N295" s="227" t="s">
        <v>41</v>
      </c>
      <c r="O295" s="92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158</v>
      </c>
      <c r="AT295" s="230" t="s">
        <v>153</v>
      </c>
      <c r="AU295" s="230" t="s">
        <v>86</v>
      </c>
      <c r="AY295" s="18" t="s">
        <v>151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84</v>
      </c>
      <c r="BK295" s="231">
        <f>ROUND(I295*H295,2)</f>
        <v>0</v>
      </c>
      <c r="BL295" s="18" t="s">
        <v>158</v>
      </c>
      <c r="BM295" s="230" t="s">
        <v>348</v>
      </c>
    </row>
    <row r="296" s="15" customFormat="1">
      <c r="A296" s="15"/>
      <c r="B296" s="255"/>
      <c r="C296" s="256"/>
      <c r="D296" s="234" t="s">
        <v>159</v>
      </c>
      <c r="E296" s="257" t="s">
        <v>1</v>
      </c>
      <c r="F296" s="258" t="s">
        <v>349</v>
      </c>
      <c r="G296" s="256"/>
      <c r="H296" s="257" t="s">
        <v>1</v>
      </c>
      <c r="I296" s="259"/>
      <c r="J296" s="256"/>
      <c r="K296" s="256"/>
      <c r="L296" s="260"/>
      <c r="M296" s="261"/>
      <c r="N296" s="262"/>
      <c r="O296" s="262"/>
      <c r="P296" s="262"/>
      <c r="Q296" s="262"/>
      <c r="R296" s="262"/>
      <c r="S296" s="262"/>
      <c r="T296" s="263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4" t="s">
        <v>159</v>
      </c>
      <c r="AU296" s="264" t="s">
        <v>86</v>
      </c>
      <c r="AV296" s="15" t="s">
        <v>84</v>
      </c>
      <c r="AW296" s="15" t="s">
        <v>32</v>
      </c>
      <c r="AX296" s="15" t="s">
        <v>76</v>
      </c>
      <c r="AY296" s="264" t="s">
        <v>151</v>
      </c>
    </row>
    <row r="297" s="13" customFormat="1">
      <c r="A297" s="13"/>
      <c r="B297" s="232"/>
      <c r="C297" s="233"/>
      <c r="D297" s="234" t="s">
        <v>159</v>
      </c>
      <c r="E297" s="235" t="s">
        <v>1</v>
      </c>
      <c r="F297" s="236" t="s">
        <v>165</v>
      </c>
      <c r="G297" s="233"/>
      <c r="H297" s="237">
        <v>3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159</v>
      </c>
      <c r="AU297" s="243" t="s">
        <v>86</v>
      </c>
      <c r="AV297" s="13" t="s">
        <v>86</v>
      </c>
      <c r="AW297" s="13" t="s">
        <v>32</v>
      </c>
      <c r="AX297" s="13" t="s">
        <v>76</v>
      </c>
      <c r="AY297" s="243" t="s">
        <v>151</v>
      </c>
    </row>
    <row r="298" s="13" customFormat="1">
      <c r="A298" s="13"/>
      <c r="B298" s="232"/>
      <c r="C298" s="233"/>
      <c r="D298" s="234" t="s">
        <v>159</v>
      </c>
      <c r="E298" s="235" t="s">
        <v>1</v>
      </c>
      <c r="F298" s="236" t="s">
        <v>350</v>
      </c>
      <c r="G298" s="233"/>
      <c r="H298" s="237">
        <v>2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159</v>
      </c>
      <c r="AU298" s="243" t="s">
        <v>86</v>
      </c>
      <c r="AV298" s="13" t="s">
        <v>86</v>
      </c>
      <c r="AW298" s="13" t="s">
        <v>32</v>
      </c>
      <c r="AX298" s="13" t="s">
        <v>76</v>
      </c>
      <c r="AY298" s="243" t="s">
        <v>151</v>
      </c>
    </row>
    <row r="299" s="14" customFormat="1">
      <c r="A299" s="14"/>
      <c r="B299" s="244"/>
      <c r="C299" s="245"/>
      <c r="D299" s="234" t="s">
        <v>159</v>
      </c>
      <c r="E299" s="246" t="s">
        <v>1</v>
      </c>
      <c r="F299" s="247" t="s">
        <v>161</v>
      </c>
      <c r="G299" s="245"/>
      <c r="H299" s="248">
        <v>5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159</v>
      </c>
      <c r="AU299" s="254" t="s">
        <v>86</v>
      </c>
      <c r="AV299" s="14" t="s">
        <v>158</v>
      </c>
      <c r="AW299" s="14" t="s">
        <v>32</v>
      </c>
      <c r="AX299" s="14" t="s">
        <v>84</v>
      </c>
      <c r="AY299" s="254" t="s">
        <v>151</v>
      </c>
    </row>
    <row r="300" s="2" customFormat="1">
      <c r="A300" s="39"/>
      <c r="B300" s="40"/>
      <c r="C300" s="219" t="s">
        <v>351</v>
      </c>
      <c r="D300" s="219" t="s">
        <v>153</v>
      </c>
      <c r="E300" s="220" t="s">
        <v>352</v>
      </c>
      <c r="F300" s="221" t="s">
        <v>353</v>
      </c>
      <c r="G300" s="222" t="s">
        <v>244</v>
      </c>
      <c r="H300" s="223">
        <v>6.2000000000000002</v>
      </c>
      <c r="I300" s="224"/>
      <c r="J300" s="225">
        <f>ROUND(I300*H300,2)</f>
        <v>0</v>
      </c>
      <c r="K300" s="221" t="s">
        <v>157</v>
      </c>
      <c r="L300" s="45"/>
      <c r="M300" s="226" t="s">
        <v>1</v>
      </c>
      <c r="N300" s="227" t="s">
        <v>41</v>
      </c>
      <c r="O300" s="92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158</v>
      </c>
      <c r="AT300" s="230" t="s">
        <v>153</v>
      </c>
      <c r="AU300" s="230" t="s">
        <v>86</v>
      </c>
      <c r="AY300" s="18" t="s">
        <v>151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84</v>
      </c>
      <c r="BK300" s="231">
        <f>ROUND(I300*H300,2)</f>
        <v>0</v>
      </c>
      <c r="BL300" s="18" t="s">
        <v>158</v>
      </c>
      <c r="BM300" s="230" t="s">
        <v>354</v>
      </c>
    </row>
    <row r="301" s="13" customFormat="1">
      <c r="A301" s="13"/>
      <c r="B301" s="232"/>
      <c r="C301" s="233"/>
      <c r="D301" s="234" t="s">
        <v>159</v>
      </c>
      <c r="E301" s="235" t="s">
        <v>1</v>
      </c>
      <c r="F301" s="236" t="s">
        <v>355</v>
      </c>
      <c r="G301" s="233"/>
      <c r="H301" s="237">
        <v>1.5</v>
      </c>
      <c r="I301" s="238"/>
      <c r="J301" s="233"/>
      <c r="K301" s="233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159</v>
      </c>
      <c r="AU301" s="243" t="s">
        <v>86</v>
      </c>
      <c r="AV301" s="13" t="s">
        <v>86</v>
      </c>
      <c r="AW301" s="13" t="s">
        <v>32</v>
      </c>
      <c r="AX301" s="13" t="s">
        <v>76</v>
      </c>
      <c r="AY301" s="243" t="s">
        <v>151</v>
      </c>
    </row>
    <row r="302" s="15" customFormat="1">
      <c r="A302" s="15"/>
      <c r="B302" s="255"/>
      <c r="C302" s="256"/>
      <c r="D302" s="234" t="s">
        <v>159</v>
      </c>
      <c r="E302" s="257" t="s">
        <v>1</v>
      </c>
      <c r="F302" s="258" t="s">
        <v>356</v>
      </c>
      <c r="G302" s="256"/>
      <c r="H302" s="257" t="s">
        <v>1</v>
      </c>
      <c r="I302" s="259"/>
      <c r="J302" s="256"/>
      <c r="K302" s="256"/>
      <c r="L302" s="260"/>
      <c r="M302" s="261"/>
      <c r="N302" s="262"/>
      <c r="O302" s="262"/>
      <c r="P302" s="262"/>
      <c r="Q302" s="262"/>
      <c r="R302" s="262"/>
      <c r="S302" s="262"/>
      <c r="T302" s="263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4" t="s">
        <v>159</v>
      </c>
      <c r="AU302" s="264" t="s">
        <v>86</v>
      </c>
      <c r="AV302" s="15" t="s">
        <v>84</v>
      </c>
      <c r="AW302" s="15" t="s">
        <v>32</v>
      </c>
      <c r="AX302" s="15" t="s">
        <v>76</v>
      </c>
      <c r="AY302" s="264" t="s">
        <v>151</v>
      </c>
    </row>
    <row r="303" s="13" customFormat="1">
      <c r="A303" s="13"/>
      <c r="B303" s="232"/>
      <c r="C303" s="233"/>
      <c r="D303" s="234" t="s">
        <v>159</v>
      </c>
      <c r="E303" s="235" t="s">
        <v>1</v>
      </c>
      <c r="F303" s="236" t="s">
        <v>357</v>
      </c>
      <c r="G303" s="233"/>
      <c r="H303" s="237">
        <v>4.7000000000000002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159</v>
      </c>
      <c r="AU303" s="243" t="s">
        <v>86</v>
      </c>
      <c r="AV303" s="13" t="s">
        <v>86</v>
      </c>
      <c r="AW303" s="13" t="s">
        <v>32</v>
      </c>
      <c r="AX303" s="13" t="s">
        <v>76</v>
      </c>
      <c r="AY303" s="243" t="s">
        <v>151</v>
      </c>
    </row>
    <row r="304" s="14" customFormat="1">
      <c r="A304" s="14"/>
      <c r="B304" s="244"/>
      <c r="C304" s="245"/>
      <c r="D304" s="234" t="s">
        <v>159</v>
      </c>
      <c r="E304" s="246" t="s">
        <v>1</v>
      </c>
      <c r="F304" s="247" t="s">
        <v>161</v>
      </c>
      <c r="G304" s="245"/>
      <c r="H304" s="248">
        <v>6.2000000000000002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159</v>
      </c>
      <c r="AU304" s="254" t="s">
        <v>86</v>
      </c>
      <c r="AV304" s="14" t="s">
        <v>158</v>
      </c>
      <c r="AW304" s="14" t="s">
        <v>32</v>
      </c>
      <c r="AX304" s="14" t="s">
        <v>84</v>
      </c>
      <c r="AY304" s="254" t="s">
        <v>151</v>
      </c>
    </row>
    <row r="305" s="2" customFormat="1" ht="16.5" customHeight="1">
      <c r="A305" s="39"/>
      <c r="B305" s="40"/>
      <c r="C305" s="219" t="s">
        <v>259</v>
      </c>
      <c r="D305" s="219" t="s">
        <v>153</v>
      </c>
      <c r="E305" s="220" t="s">
        <v>358</v>
      </c>
      <c r="F305" s="221" t="s">
        <v>359</v>
      </c>
      <c r="G305" s="222" t="s">
        <v>232</v>
      </c>
      <c r="H305" s="223">
        <v>2.7599999999999998</v>
      </c>
      <c r="I305" s="224"/>
      <c r="J305" s="225">
        <f>ROUND(I305*H305,2)</f>
        <v>0</v>
      </c>
      <c r="K305" s="221" t="s">
        <v>157</v>
      </c>
      <c r="L305" s="45"/>
      <c r="M305" s="226" t="s">
        <v>1</v>
      </c>
      <c r="N305" s="227" t="s">
        <v>41</v>
      </c>
      <c r="O305" s="92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158</v>
      </c>
      <c r="AT305" s="230" t="s">
        <v>153</v>
      </c>
      <c r="AU305" s="230" t="s">
        <v>86</v>
      </c>
      <c r="AY305" s="18" t="s">
        <v>151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84</v>
      </c>
      <c r="BK305" s="231">
        <f>ROUND(I305*H305,2)</f>
        <v>0</v>
      </c>
      <c r="BL305" s="18" t="s">
        <v>158</v>
      </c>
      <c r="BM305" s="230" t="s">
        <v>360</v>
      </c>
    </row>
    <row r="306" s="13" customFormat="1">
      <c r="A306" s="13"/>
      <c r="B306" s="232"/>
      <c r="C306" s="233"/>
      <c r="D306" s="234" t="s">
        <v>159</v>
      </c>
      <c r="E306" s="235" t="s">
        <v>1</v>
      </c>
      <c r="F306" s="236" t="s">
        <v>361</v>
      </c>
      <c r="G306" s="233"/>
      <c r="H306" s="237">
        <v>0.64500000000000002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159</v>
      </c>
      <c r="AU306" s="243" t="s">
        <v>86</v>
      </c>
      <c r="AV306" s="13" t="s">
        <v>86</v>
      </c>
      <c r="AW306" s="13" t="s">
        <v>32</v>
      </c>
      <c r="AX306" s="13" t="s">
        <v>76</v>
      </c>
      <c r="AY306" s="243" t="s">
        <v>151</v>
      </c>
    </row>
    <row r="307" s="15" customFormat="1">
      <c r="A307" s="15"/>
      <c r="B307" s="255"/>
      <c r="C307" s="256"/>
      <c r="D307" s="234" t="s">
        <v>159</v>
      </c>
      <c r="E307" s="257" t="s">
        <v>1</v>
      </c>
      <c r="F307" s="258" t="s">
        <v>356</v>
      </c>
      <c r="G307" s="256"/>
      <c r="H307" s="257" t="s">
        <v>1</v>
      </c>
      <c r="I307" s="259"/>
      <c r="J307" s="256"/>
      <c r="K307" s="256"/>
      <c r="L307" s="260"/>
      <c r="M307" s="261"/>
      <c r="N307" s="262"/>
      <c r="O307" s="262"/>
      <c r="P307" s="262"/>
      <c r="Q307" s="262"/>
      <c r="R307" s="262"/>
      <c r="S307" s="262"/>
      <c r="T307" s="263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4" t="s">
        <v>159</v>
      </c>
      <c r="AU307" s="264" t="s">
        <v>86</v>
      </c>
      <c r="AV307" s="15" t="s">
        <v>84</v>
      </c>
      <c r="AW307" s="15" t="s">
        <v>32</v>
      </c>
      <c r="AX307" s="15" t="s">
        <v>76</v>
      </c>
      <c r="AY307" s="264" t="s">
        <v>151</v>
      </c>
    </row>
    <row r="308" s="13" customFormat="1">
      <c r="A308" s="13"/>
      <c r="B308" s="232"/>
      <c r="C308" s="233"/>
      <c r="D308" s="234" t="s">
        <v>159</v>
      </c>
      <c r="E308" s="235" t="s">
        <v>1</v>
      </c>
      <c r="F308" s="236" t="s">
        <v>362</v>
      </c>
      <c r="G308" s="233"/>
      <c r="H308" s="237">
        <v>2.1150000000000002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159</v>
      </c>
      <c r="AU308" s="243" t="s">
        <v>86</v>
      </c>
      <c r="AV308" s="13" t="s">
        <v>86</v>
      </c>
      <c r="AW308" s="13" t="s">
        <v>32</v>
      </c>
      <c r="AX308" s="13" t="s">
        <v>76</v>
      </c>
      <c r="AY308" s="243" t="s">
        <v>151</v>
      </c>
    </row>
    <row r="309" s="14" customFormat="1">
      <c r="A309" s="14"/>
      <c r="B309" s="244"/>
      <c r="C309" s="245"/>
      <c r="D309" s="234" t="s">
        <v>159</v>
      </c>
      <c r="E309" s="246" t="s">
        <v>1</v>
      </c>
      <c r="F309" s="247" t="s">
        <v>161</v>
      </c>
      <c r="G309" s="245"/>
      <c r="H309" s="248">
        <v>2.7599999999999998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159</v>
      </c>
      <c r="AU309" s="254" t="s">
        <v>86</v>
      </c>
      <c r="AV309" s="14" t="s">
        <v>158</v>
      </c>
      <c r="AW309" s="14" t="s">
        <v>32</v>
      </c>
      <c r="AX309" s="14" t="s">
        <v>84</v>
      </c>
      <c r="AY309" s="254" t="s">
        <v>151</v>
      </c>
    </row>
    <row r="310" s="2" customFormat="1" ht="16.5" customHeight="1">
      <c r="A310" s="39"/>
      <c r="B310" s="40"/>
      <c r="C310" s="219" t="s">
        <v>363</v>
      </c>
      <c r="D310" s="219" t="s">
        <v>153</v>
      </c>
      <c r="E310" s="220" t="s">
        <v>364</v>
      </c>
      <c r="F310" s="221" t="s">
        <v>365</v>
      </c>
      <c r="G310" s="222" t="s">
        <v>232</v>
      </c>
      <c r="H310" s="223">
        <v>2.7599999999999998</v>
      </c>
      <c r="I310" s="224"/>
      <c r="J310" s="225">
        <f>ROUND(I310*H310,2)</f>
        <v>0</v>
      </c>
      <c r="K310" s="221" t="s">
        <v>157</v>
      </c>
      <c r="L310" s="45"/>
      <c r="M310" s="226" t="s">
        <v>1</v>
      </c>
      <c r="N310" s="227" t="s">
        <v>41</v>
      </c>
      <c r="O310" s="92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158</v>
      </c>
      <c r="AT310" s="230" t="s">
        <v>153</v>
      </c>
      <c r="AU310" s="230" t="s">
        <v>86</v>
      </c>
      <c r="AY310" s="18" t="s">
        <v>151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84</v>
      </c>
      <c r="BK310" s="231">
        <f>ROUND(I310*H310,2)</f>
        <v>0</v>
      </c>
      <c r="BL310" s="18" t="s">
        <v>158</v>
      </c>
      <c r="BM310" s="230" t="s">
        <v>366</v>
      </c>
    </row>
    <row r="311" s="2" customFormat="1" ht="33" customHeight="1">
      <c r="A311" s="39"/>
      <c r="B311" s="40"/>
      <c r="C311" s="219" t="s">
        <v>267</v>
      </c>
      <c r="D311" s="219" t="s">
        <v>153</v>
      </c>
      <c r="E311" s="220" t="s">
        <v>367</v>
      </c>
      <c r="F311" s="221" t="s">
        <v>368</v>
      </c>
      <c r="G311" s="222" t="s">
        <v>232</v>
      </c>
      <c r="H311" s="223">
        <v>69</v>
      </c>
      <c r="I311" s="224"/>
      <c r="J311" s="225">
        <f>ROUND(I311*H311,2)</f>
        <v>0</v>
      </c>
      <c r="K311" s="221" t="s">
        <v>157</v>
      </c>
      <c r="L311" s="45"/>
      <c r="M311" s="226" t="s">
        <v>1</v>
      </c>
      <c r="N311" s="227" t="s">
        <v>41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158</v>
      </c>
      <c r="AT311" s="230" t="s">
        <v>153</v>
      </c>
      <c r="AU311" s="230" t="s">
        <v>86</v>
      </c>
      <c r="AY311" s="18" t="s">
        <v>151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84</v>
      </c>
      <c r="BK311" s="231">
        <f>ROUND(I311*H311,2)</f>
        <v>0</v>
      </c>
      <c r="BL311" s="18" t="s">
        <v>158</v>
      </c>
      <c r="BM311" s="230" t="s">
        <v>369</v>
      </c>
    </row>
    <row r="312" s="15" customFormat="1">
      <c r="A312" s="15"/>
      <c r="B312" s="255"/>
      <c r="C312" s="256"/>
      <c r="D312" s="234" t="s">
        <v>159</v>
      </c>
      <c r="E312" s="257" t="s">
        <v>1</v>
      </c>
      <c r="F312" s="258" t="s">
        <v>370</v>
      </c>
      <c r="G312" s="256"/>
      <c r="H312" s="257" t="s">
        <v>1</v>
      </c>
      <c r="I312" s="259"/>
      <c r="J312" s="256"/>
      <c r="K312" s="256"/>
      <c r="L312" s="260"/>
      <c r="M312" s="261"/>
      <c r="N312" s="262"/>
      <c r="O312" s="262"/>
      <c r="P312" s="262"/>
      <c r="Q312" s="262"/>
      <c r="R312" s="262"/>
      <c r="S312" s="262"/>
      <c r="T312" s="263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4" t="s">
        <v>159</v>
      </c>
      <c r="AU312" s="264" t="s">
        <v>86</v>
      </c>
      <c r="AV312" s="15" t="s">
        <v>84</v>
      </c>
      <c r="AW312" s="15" t="s">
        <v>32</v>
      </c>
      <c r="AX312" s="15" t="s">
        <v>76</v>
      </c>
      <c r="AY312" s="264" t="s">
        <v>151</v>
      </c>
    </row>
    <row r="313" s="13" customFormat="1">
      <c r="A313" s="13"/>
      <c r="B313" s="232"/>
      <c r="C313" s="233"/>
      <c r="D313" s="234" t="s">
        <v>159</v>
      </c>
      <c r="E313" s="235" t="s">
        <v>1</v>
      </c>
      <c r="F313" s="236" t="s">
        <v>371</v>
      </c>
      <c r="G313" s="233"/>
      <c r="H313" s="237">
        <v>69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159</v>
      </c>
      <c r="AU313" s="243" t="s">
        <v>86</v>
      </c>
      <c r="AV313" s="13" t="s">
        <v>86</v>
      </c>
      <c r="AW313" s="13" t="s">
        <v>32</v>
      </c>
      <c r="AX313" s="13" t="s">
        <v>76</v>
      </c>
      <c r="AY313" s="243" t="s">
        <v>151</v>
      </c>
    </row>
    <row r="314" s="14" customFormat="1">
      <c r="A314" s="14"/>
      <c r="B314" s="244"/>
      <c r="C314" s="245"/>
      <c r="D314" s="234" t="s">
        <v>159</v>
      </c>
      <c r="E314" s="246" t="s">
        <v>1</v>
      </c>
      <c r="F314" s="247" t="s">
        <v>161</v>
      </c>
      <c r="G314" s="245"/>
      <c r="H314" s="248">
        <v>69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159</v>
      </c>
      <c r="AU314" s="254" t="s">
        <v>86</v>
      </c>
      <c r="AV314" s="14" t="s">
        <v>158</v>
      </c>
      <c r="AW314" s="14" t="s">
        <v>32</v>
      </c>
      <c r="AX314" s="14" t="s">
        <v>84</v>
      </c>
      <c r="AY314" s="254" t="s">
        <v>151</v>
      </c>
    </row>
    <row r="315" s="2" customFormat="1" ht="16.5" customHeight="1">
      <c r="A315" s="39"/>
      <c r="B315" s="40"/>
      <c r="C315" s="265" t="s">
        <v>372</v>
      </c>
      <c r="D315" s="265" t="s">
        <v>219</v>
      </c>
      <c r="E315" s="266" t="s">
        <v>373</v>
      </c>
      <c r="F315" s="267" t="s">
        <v>374</v>
      </c>
      <c r="G315" s="268" t="s">
        <v>232</v>
      </c>
      <c r="H315" s="269">
        <v>89.700000000000003</v>
      </c>
      <c r="I315" s="270"/>
      <c r="J315" s="271">
        <f>ROUND(I315*H315,2)</f>
        <v>0</v>
      </c>
      <c r="K315" s="267" t="s">
        <v>1</v>
      </c>
      <c r="L315" s="272"/>
      <c r="M315" s="273" t="s">
        <v>1</v>
      </c>
      <c r="N315" s="274" t="s">
        <v>41</v>
      </c>
      <c r="O315" s="92"/>
      <c r="P315" s="228">
        <f>O315*H315</f>
        <v>0</v>
      </c>
      <c r="Q315" s="228">
        <v>0</v>
      </c>
      <c r="R315" s="228">
        <f>Q315*H315</f>
        <v>0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171</v>
      </c>
      <c r="AT315" s="230" t="s">
        <v>219</v>
      </c>
      <c r="AU315" s="230" t="s">
        <v>86</v>
      </c>
      <c r="AY315" s="18" t="s">
        <v>151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84</v>
      </c>
      <c r="BK315" s="231">
        <f>ROUND(I315*H315,2)</f>
        <v>0</v>
      </c>
      <c r="BL315" s="18" t="s">
        <v>158</v>
      </c>
      <c r="BM315" s="230" t="s">
        <v>375</v>
      </c>
    </row>
    <row r="316" s="13" customFormat="1">
      <c r="A316" s="13"/>
      <c r="B316" s="232"/>
      <c r="C316" s="233"/>
      <c r="D316" s="234" t="s">
        <v>159</v>
      </c>
      <c r="E316" s="235" t="s">
        <v>1</v>
      </c>
      <c r="F316" s="236" t="s">
        <v>376</v>
      </c>
      <c r="G316" s="233"/>
      <c r="H316" s="237">
        <v>89.700000000000003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159</v>
      </c>
      <c r="AU316" s="243" t="s">
        <v>86</v>
      </c>
      <c r="AV316" s="13" t="s">
        <v>86</v>
      </c>
      <c r="AW316" s="13" t="s">
        <v>32</v>
      </c>
      <c r="AX316" s="13" t="s">
        <v>76</v>
      </c>
      <c r="AY316" s="243" t="s">
        <v>151</v>
      </c>
    </row>
    <row r="317" s="14" customFormat="1">
      <c r="A317" s="14"/>
      <c r="B317" s="244"/>
      <c r="C317" s="245"/>
      <c r="D317" s="234" t="s">
        <v>159</v>
      </c>
      <c r="E317" s="246" t="s">
        <v>1</v>
      </c>
      <c r="F317" s="247" t="s">
        <v>161</v>
      </c>
      <c r="G317" s="245"/>
      <c r="H317" s="248">
        <v>89.700000000000003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159</v>
      </c>
      <c r="AU317" s="254" t="s">
        <v>86</v>
      </c>
      <c r="AV317" s="14" t="s">
        <v>158</v>
      </c>
      <c r="AW317" s="14" t="s">
        <v>32</v>
      </c>
      <c r="AX317" s="14" t="s">
        <v>84</v>
      </c>
      <c r="AY317" s="254" t="s">
        <v>151</v>
      </c>
    </row>
    <row r="318" s="2" customFormat="1" ht="16.5" customHeight="1">
      <c r="A318" s="39"/>
      <c r="B318" s="40"/>
      <c r="C318" s="219" t="s">
        <v>272</v>
      </c>
      <c r="D318" s="219" t="s">
        <v>153</v>
      </c>
      <c r="E318" s="220" t="s">
        <v>377</v>
      </c>
      <c r="F318" s="221" t="s">
        <v>378</v>
      </c>
      <c r="G318" s="222" t="s">
        <v>379</v>
      </c>
      <c r="H318" s="223">
        <v>1</v>
      </c>
      <c r="I318" s="224"/>
      <c r="J318" s="225">
        <f>ROUND(I318*H318,2)</f>
        <v>0</v>
      </c>
      <c r="K318" s="221" t="s">
        <v>1</v>
      </c>
      <c r="L318" s="45"/>
      <c r="M318" s="226" t="s">
        <v>1</v>
      </c>
      <c r="N318" s="227" t="s">
        <v>41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158</v>
      </c>
      <c r="AT318" s="230" t="s">
        <v>153</v>
      </c>
      <c r="AU318" s="230" t="s">
        <v>86</v>
      </c>
      <c r="AY318" s="18" t="s">
        <v>151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84</v>
      </c>
      <c r="BK318" s="231">
        <f>ROUND(I318*H318,2)</f>
        <v>0</v>
      </c>
      <c r="BL318" s="18" t="s">
        <v>158</v>
      </c>
      <c r="BM318" s="230" t="s">
        <v>380</v>
      </c>
    </row>
    <row r="319" s="12" customFormat="1" ht="22.8" customHeight="1">
      <c r="A319" s="12"/>
      <c r="B319" s="203"/>
      <c r="C319" s="204"/>
      <c r="D319" s="205" t="s">
        <v>75</v>
      </c>
      <c r="E319" s="217" t="s">
        <v>168</v>
      </c>
      <c r="F319" s="217" t="s">
        <v>381</v>
      </c>
      <c r="G319" s="204"/>
      <c r="H319" s="204"/>
      <c r="I319" s="207"/>
      <c r="J319" s="218">
        <f>BK319</f>
        <v>0</v>
      </c>
      <c r="K319" s="204"/>
      <c r="L319" s="209"/>
      <c r="M319" s="210"/>
      <c r="N319" s="211"/>
      <c r="O319" s="211"/>
      <c r="P319" s="212">
        <f>SUM(P320:P628)</f>
        <v>0</v>
      </c>
      <c r="Q319" s="211"/>
      <c r="R319" s="212">
        <f>SUM(R320:R628)</f>
        <v>0</v>
      </c>
      <c r="S319" s="211"/>
      <c r="T319" s="213">
        <f>SUM(T320:T628)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4" t="s">
        <v>84</v>
      </c>
      <c r="AT319" s="215" t="s">
        <v>75</v>
      </c>
      <c r="AU319" s="215" t="s">
        <v>84</v>
      </c>
      <c r="AY319" s="214" t="s">
        <v>151</v>
      </c>
      <c r="BK319" s="216">
        <f>SUM(BK320:BK628)</f>
        <v>0</v>
      </c>
    </row>
    <row r="320" s="2" customFormat="1">
      <c r="A320" s="39"/>
      <c r="B320" s="40"/>
      <c r="C320" s="219" t="s">
        <v>382</v>
      </c>
      <c r="D320" s="219" t="s">
        <v>153</v>
      </c>
      <c r="E320" s="220" t="s">
        <v>383</v>
      </c>
      <c r="F320" s="221" t="s">
        <v>384</v>
      </c>
      <c r="G320" s="222" t="s">
        <v>232</v>
      </c>
      <c r="H320" s="223">
        <v>3.492</v>
      </c>
      <c r="I320" s="224"/>
      <c r="J320" s="225">
        <f>ROUND(I320*H320,2)</f>
        <v>0</v>
      </c>
      <c r="K320" s="221" t="s">
        <v>157</v>
      </c>
      <c r="L320" s="45"/>
      <c r="M320" s="226" t="s">
        <v>1</v>
      </c>
      <c r="N320" s="227" t="s">
        <v>41</v>
      </c>
      <c r="O320" s="92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158</v>
      </c>
      <c r="AT320" s="230" t="s">
        <v>153</v>
      </c>
      <c r="AU320" s="230" t="s">
        <v>86</v>
      </c>
      <c r="AY320" s="18" t="s">
        <v>151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84</v>
      </c>
      <c r="BK320" s="231">
        <f>ROUND(I320*H320,2)</f>
        <v>0</v>
      </c>
      <c r="BL320" s="18" t="s">
        <v>158</v>
      </c>
      <c r="BM320" s="230" t="s">
        <v>385</v>
      </c>
    </row>
    <row r="321" s="15" customFormat="1">
      <c r="A321" s="15"/>
      <c r="B321" s="255"/>
      <c r="C321" s="256"/>
      <c r="D321" s="234" t="s">
        <v>159</v>
      </c>
      <c r="E321" s="257" t="s">
        <v>1</v>
      </c>
      <c r="F321" s="258" t="s">
        <v>386</v>
      </c>
      <c r="G321" s="256"/>
      <c r="H321" s="257" t="s">
        <v>1</v>
      </c>
      <c r="I321" s="259"/>
      <c r="J321" s="256"/>
      <c r="K321" s="256"/>
      <c r="L321" s="260"/>
      <c r="M321" s="261"/>
      <c r="N321" s="262"/>
      <c r="O321" s="262"/>
      <c r="P321" s="262"/>
      <c r="Q321" s="262"/>
      <c r="R321" s="262"/>
      <c r="S321" s="262"/>
      <c r="T321" s="263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4" t="s">
        <v>159</v>
      </c>
      <c r="AU321" s="264" t="s">
        <v>86</v>
      </c>
      <c r="AV321" s="15" t="s">
        <v>84</v>
      </c>
      <c r="AW321" s="15" t="s">
        <v>32</v>
      </c>
      <c r="AX321" s="15" t="s">
        <v>76</v>
      </c>
      <c r="AY321" s="264" t="s">
        <v>151</v>
      </c>
    </row>
    <row r="322" s="13" customFormat="1">
      <c r="A322" s="13"/>
      <c r="B322" s="232"/>
      <c r="C322" s="233"/>
      <c r="D322" s="234" t="s">
        <v>159</v>
      </c>
      <c r="E322" s="235" t="s">
        <v>1</v>
      </c>
      <c r="F322" s="236" t="s">
        <v>387</v>
      </c>
      <c r="G322" s="233"/>
      <c r="H322" s="237">
        <v>3.492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159</v>
      </c>
      <c r="AU322" s="243" t="s">
        <v>86</v>
      </c>
      <c r="AV322" s="13" t="s">
        <v>86</v>
      </c>
      <c r="AW322" s="13" t="s">
        <v>32</v>
      </c>
      <c r="AX322" s="13" t="s">
        <v>76</v>
      </c>
      <c r="AY322" s="243" t="s">
        <v>151</v>
      </c>
    </row>
    <row r="323" s="14" customFormat="1">
      <c r="A323" s="14"/>
      <c r="B323" s="244"/>
      <c r="C323" s="245"/>
      <c r="D323" s="234" t="s">
        <v>159</v>
      </c>
      <c r="E323" s="246" t="s">
        <v>1</v>
      </c>
      <c r="F323" s="247" t="s">
        <v>161</v>
      </c>
      <c r="G323" s="245"/>
      <c r="H323" s="248">
        <v>3.492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159</v>
      </c>
      <c r="AU323" s="254" t="s">
        <v>86</v>
      </c>
      <c r="AV323" s="14" t="s">
        <v>158</v>
      </c>
      <c r="AW323" s="14" t="s">
        <v>32</v>
      </c>
      <c r="AX323" s="14" t="s">
        <v>84</v>
      </c>
      <c r="AY323" s="254" t="s">
        <v>151</v>
      </c>
    </row>
    <row r="324" s="2" customFormat="1">
      <c r="A324" s="39"/>
      <c r="B324" s="40"/>
      <c r="C324" s="219" t="s">
        <v>276</v>
      </c>
      <c r="D324" s="219" t="s">
        <v>153</v>
      </c>
      <c r="E324" s="220" t="s">
        <v>388</v>
      </c>
      <c r="F324" s="221" t="s">
        <v>389</v>
      </c>
      <c r="G324" s="222" t="s">
        <v>232</v>
      </c>
      <c r="H324" s="223">
        <v>3.492</v>
      </c>
      <c r="I324" s="224"/>
      <c r="J324" s="225">
        <f>ROUND(I324*H324,2)</f>
        <v>0</v>
      </c>
      <c r="K324" s="221" t="s">
        <v>157</v>
      </c>
      <c r="L324" s="45"/>
      <c r="M324" s="226" t="s">
        <v>1</v>
      </c>
      <c r="N324" s="227" t="s">
        <v>41</v>
      </c>
      <c r="O324" s="92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158</v>
      </c>
      <c r="AT324" s="230" t="s">
        <v>153</v>
      </c>
      <c r="AU324" s="230" t="s">
        <v>86</v>
      </c>
      <c r="AY324" s="18" t="s">
        <v>151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84</v>
      </c>
      <c r="BK324" s="231">
        <f>ROUND(I324*H324,2)</f>
        <v>0</v>
      </c>
      <c r="BL324" s="18" t="s">
        <v>158</v>
      </c>
      <c r="BM324" s="230" t="s">
        <v>390</v>
      </c>
    </row>
    <row r="325" s="15" customFormat="1">
      <c r="A325" s="15"/>
      <c r="B325" s="255"/>
      <c r="C325" s="256"/>
      <c r="D325" s="234" t="s">
        <v>159</v>
      </c>
      <c r="E325" s="257" t="s">
        <v>1</v>
      </c>
      <c r="F325" s="258" t="s">
        <v>386</v>
      </c>
      <c r="G325" s="256"/>
      <c r="H325" s="257" t="s">
        <v>1</v>
      </c>
      <c r="I325" s="259"/>
      <c r="J325" s="256"/>
      <c r="K325" s="256"/>
      <c r="L325" s="260"/>
      <c r="M325" s="261"/>
      <c r="N325" s="262"/>
      <c r="O325" s="262"/>
      <c r="P325" s="262"/>
      <c r="Q325" s="262"/>
      <c r="R325" s="262"/>
      <c r="S325" s="262"/>
      <c r="T325" s="263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4" t="s">
        <v>159</v>
      </c>
      <c r="AU325" s="264" t="s">
        <v>86</v>
      </c>
      <c r="AV325" s="15" t="s">
        <v>84</v>
      </c>
      <c r="AW325" s="15" t="s">
        <v>32</v>
      </c>
      <c r="AX325" s="15" t="s">
        <v>76</v>
      </c>
      <c r="AY325" s="264" t="s">
        <v>151</v>
      </c>
    </row>
    <row r="326" s="13" customFormat="1">
      <c r="A326" s="13"/>
      <c r="B326" s="232"/>
      <c r="C326" s="233"/>
      <c r="D326" s="234" t="s">
        <v>159</v>
      </c>
      <c r="E326" s="235" t="s">
        <v>1</v>
      </c>
      <c r="F326" s="236" t="s">
        <v>387</v>
      </c>
      <c r="G326" s="233"/>
      <c r="H326" s="237">
        <v>3.492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159</v>
      </c>
      <c r="AU326" s="243" t="s">
        <v>86</v>
      </c>
      <c r="AV326" s="13" t="s">
        <v>86</v>
      </c>
      <c r="AW326" s="13" t="s">
        <v>32</v>
      </c>
      <c r="AX326" s="13" t="s">
        <v>76</v>
      </c>
      <c r="AY326" s="243" t="s">
        <v>151</v>
      </c>
    </row>
    <row r="327" s="14" customFormat="1">
      <c r="A327" s="14"/>
      <c r="B327" s="244"/>
      <c r="C327" s="245"/>
      <c r="D327" s="234" t="s">
        <v>159</v>
      </c>
      <c r="E327" s="246" t="s">
        <v>1</v>
      </c>
      <c r="F327" s="247" t="s">
        <v>161</v>
      </c>
      <c r="G327" s="245"/>
      <c r="H327" s="248">
        <v>3.492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159</v>
      </c>
      <c r="AU327" s="254" t="s">
        <v>86</v>
      </c>
      <c r="AV327" s="14" t="s">
        <v>158</v>
      </c>
      <c r="AW327" s="14" t="s">
        <v>32</v>
      </c>
      <c r="AX327" s="14" t="s">
        <v>84</v>
      </c>
      <c r="AY327" s="254" t="s">
        <v>151</v>
      </c>
    </row>
    <row r="328" s="2" customFormat="1">
      <c r="A328" s="39"/>
      <c r="B328" s="40"/>
      <c r="C328" s="219" t="s">
        <v>391</v>
      </c>
      <c r="D328" s="219" t="s">
        <v>153</v>
      </c>
      <c r="E328" s="220" t="s">
        <v>392</v>
      </c>
      <c r="F328" s="221" t="s">
        <v>393</v>
      </c>
      <c r="G328" s="222" t="s">
        <v>232</v>
      </c>
      <c r="H328" s="223">
        <v>10</v>
      </c>
      <c r="I328" s="224"/>
      <c r="J328" s="225">
        <f>ROUND(I328*H328,2)</f>
        <v>0</v>
      </c>
      <c r="K328" s="221" t="s">
        <v>157</v>
      </c>
      <c r="L328" s="45"/>
      <c r="M328" s="226" t="s">
        <v>1</v>
      </c>
      <c r="N328" s="227" t="s">
        <v>41</v>
      </c>
      <c r="O328" s="92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158</v>
      </c>
      <c r="AT328" s="230" t="s">
        <v>153</v>
      </c>
      <c r="AU328" s="230" t="s">
        <v>86</v>
      </c>
      <c r="AY328" s="18" t="s">
        <v>151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84</v>
      </c>
      <c r="BK328" s="231">
        <f>ROUND(I328*H328,2)</f>
        <v>0</v>
      </c>
      <c r="BL328" s="18" t="s">
        <v>158</v>
      </c>
      <c r="BM328" s="230" t="s">
        <v>394</v>
      </c>
    </row>
    <row r="329" s="13" customFormat="1">
      <c r="A329" s="13"/>
      <c r="B329" s="232"/>
      <c r="C329" s="233"/>
      <c r="D329" s="234" t="s">
        <v>159</v>
      </c>
      <c r="E329" s="235" t="s">
        <v>1</v>
      </c>
      <c r="F329" s="236" t="s">
        <v>395</v>
      </c>
      <c r="G329" s="233"/>
      <c r="H329" s="237">
        <v>10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159</v>
      </c>
      <c r="AU329" s="243" t="s">
        <v>86</v>
      </c>
      <c r="AV329" s="13" t="s">
        <v>86</v>
      </c>
      <c r="AW329" s="13" t="s">
        <v>32</v>
      </c>
      <c r="AX329" s="13" t="s">
        <v>76</v>
      </c>
      <c r="AY329" s="243" t="s">
        <v>151</v>
      </c>
    </row>
    <row r="330" s="14" customFormat="1">
      <c r="A330" s="14"/>
      <c r="B330" s="244"/>
      <c r="C330" s="245"/>
      <c r="D330" s="234" t="s">
        <v>159</v>
      </c>
      <c r="E330" s="246" t="s">
        <v>1</v>
      </c>
      <c r="F330" s="247" t="s">
        <v>161</v>
      </c>
      <c r="G330" s="245"/>
      <c r="H330" s="248">
        <v>10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159</v>
      </c>
      <c r="AU330" s="254" t="s">
        <v>86</v>
      </c>
      <c r="AV330" s="14" t="s">
        <v>158</v>
      </c>
      <c r="AW330" s="14" t="s">
        <v>32</v>
      </c>
      <c r="AX330" s="14" t="s">
        <v>84</v>
      </c>
      <c r="AY330" s="254" t="s">
        <v>151</v>
      </c>
    </row>
    <row r="331" s="2" customFormat="1">
      <c r="A331" s="39"/>
      <c r="B331" s="40"/>
      <c r="C331" s="219" t="s">
        <v>282</v>
      </c>
      <c r="D331" s="219" t="s">
        <v>153</v>
      </c>
      <c r="E331" s="220" t="s">
        <v>396</v>
      </c>
      <c r="F331" s="221" t="s">
        <v>397</v>
      </c>
      <c r="G331" s="222" t="s">
        <v>232</v>
      </c>
      <c r="H331" s="223">
        <v>330.04700000000003</v>
      </c>
      <c r="I331" s="224"/>
      <c r="J331" s="225">
        <f>ROUND(I331*H331,2)</f>
        <v>0</v>
      </c>
      <c r="K331" s="221" t="s">
        <v>157</v>
      </c>
      <c r="L331" s="45"/>
      <c r="M331" s="226" t="s">
        <v>1</v>
      </c>
      <c r="N331" s="227" t="s">
        <v>41</v>
      </c>
      <c r="O331" s="92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158</v>
      </c>
      <c r="AT331" s="230" t="s">
        <v>153</v>
      </c>
      <c r="AU331" s="230" t="s">
        <v>86</v>
      </c>
      <c r="AY331" s="18" t="s">
        <v>151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84</v>
      </c>
      <c r="BK331" s="231">
        <f>ROUND(I331*H331,2)</f>
        <v>0</v>
      </c>
      <c r="BL331" s="18" t="s">
        <v>158</v>
      </c>
      <c r="BM331" s="230" t="s">
        <v>398</v>
      </c>
    </row>
    <row r="332" s="15" customFormat="1">
      <c r="A332" s="15"/>
      <c r="B332" s="255"/>
      <c r="C332" s="256"/>
      <c r="D332" s="234" t="s">
        <v>159</v>
      </c>
      <c r="E332" s="257" t="s">
        <v>1</v>
      </c>
      <c r="F332" s="258" t="s">
        <v>399</v>
      </c>
      <c r="G332" s="256"/>
      <c r="H332" s="257" t="s">
        <v>1</v>
      </c>
      <c r="I332" s="259"/>
      <c r="J332" s="256"/>
      <c r="K332" s="256"/>
      <c r="L332" s="260"/>
      <c r="M332" s="261"/>
      <c r="N332" s="262"/>
      <c r="O332" s="262"/>
      <c r="P332" s="262"/>
      <c r="Q332" s="262"/>
      <c r="R332" s="262"/>
      <c r="S332" s="262"/>
      <c r="T332" s="263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4" t="s">
        <v>159</v>
      </c>
      <c r="AU332" s="264" t="s">
        <v>86</v>
      </c>
      <c r="AV332" s="15" t="s">
        <v>84</v>
      </c>
      <c r="AW332" s="15" t="s">
        <v>32</v>
      </c>
      <c r="AX332" s="15" t="s">
        <v>76</v>
      </c>
      <c r="AY332" s="264" t="s">
        <v>151</v>
      </c>
    </row>
    <row r="333" s="13" customFormat="1">
      <c r="A333" s="13"/>
      <c r="B333" s="232"/>
      <c r="C333" s="233"/>
      <c r="D333" s="234" t="s">
        <v>159</v>
      </c>
      <c r="E333" s="235" t="s">
        <v>1</v>
      </c>
      <c r="F333" s="236" t="s">
        <v>400</v>
      </c>
      <c r="G333" s="233"/>
      <c r="H333" s="237">
        <v>46.668999999999997</v>
      </c>
      <c r="I333" s="238"/>
      <c r="J333" s="233"/>
      <c r="K333" s="233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159</v>
      </c>
      <c r="AU333" s="243" t="s">
        <v>86</v>
      </c>
      <c r="AV333" s="13" t="s">
        <v>86</v>
      </c>
      <c r="AW333" s="13" t="s">
        <v>32</v>
      </c>
      <c r="AX333" s="13" t="s">
        <v>76</v>
      </c>
      <c r="AY333" s="243" t="s">
        <v>151</v>
      </c>
    </row>
    <row r="334" s="13" customFormat="1">
      <c r="A334" s="13"/>
      <c r="B334" s="232"/>
      <c r="C334" s="233"/>
      <c r="D334" s="234" t="s">
        <v>159</v>
      </c>
      <c r="E334" s="235" t="s">
        <v>1</v>
      </c>
      <c r="F334" s="236" t="s">
        <v>401</v>
      </c>
      <c r="G334" s="233"/>
      <c r="H334" s="237">
        <v>-0.88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159</v>
      </c>
      <c r="AU334" s="243" t="s">
        <v>86</v>
      </c>
      <c r="AV334" s="13" t="s">
        <v>86</v>
      </c>
      <c r="AW334" s="13" t="s">
        <v>32</v>
      </c>
      <c r="AX334" s="13" t="s">
        <v>76</v>
      </c>
      <c r="AY334" s="243" t="s">
        <v>151</v>
      </c>
    </row>
    <row r="335" s="13" customFormat="1">
      <c r="A335" s="13"/>
      <c r="B335" s="232"/>
      <c r="C335" s="233"/>
      <c r="D335" s="234" t="s">
        <v>159</v>
      </c>
      <c r="E335" s="235" t="s">
        <v>1</v>
      </c>
      <c r="F335" s="236" t="s">
        <v>402</v>
      </c>
      <c r="G335" s="233"/>
      <c r="H335" s="237">
        <v>20.460999999999999</v>
      </c>
      <c r="I335" s="238"/>
      <c r="J335" s="233"/>
      <c r="K335" s="233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159</v>
      </c>
      <c r="AU335" s="243" t="s">
        <v>86</v>
      </c>
      <c r="AV335" s="13" t="s">
        <v>86</v>
      </c>
      <c r="AW335" s="13" t="s">
        <v>32</v>
      </c>
      <c r="AX335" s="13" t="s">
        <v>76</v>
      </c>
      <c r="AY335" s="243" t="s">
        <v>151</v>
      </c>
    </row>
    <row r="336" s="16" customFormat="1">
      <c r="A336" s="16"/>
      <c r="B336" s="275"/>
      <c r="C336" s="276"/>
      <c r="D336" s="234" t="s">
        <v>159</v>
      </c>
      <c r="E336" s="277" t="s">
        <v>1</v>
      </c>
      <c r="F336" s="278" t="s">
        <v>252</v>
      </c>
      <c r="G336" s="276"/>
      <c r="H336" s="279">
        <v>66.25</v>
      </c>
      <c r="I336" s="280"/>
      <c r="J336" s="276"/>
      <c r="K336" s="276"/>
      <c r="L336" s="281"/>
      <c r="M336" s="282"/>
      <c r="N336" s="283"/>
      <c r="O336" s="283"/>
      <c r="P336" s="283"/>
      <c r="Q336" s="283"/>
      <c r="R336" s="283"/>
      <c r="S336" s="283"/>
      <c r="T336" s="284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T336" s="285" t="s">
        <v>159</v>
      </c>
      <c r="AU336" s="285" t="s">
        <v>86</v>
      </c>
      <c r="AV336" s="16" t="s">
        <v>165</v>
      </c>
      <c r="AW336" s="16" t="s">
        <v>32</v>
      </c>
      <c r="AX336" s="16" t="s">
        <v>76</v>
      </c>
      <c r="AY336" s="285" t="s">
        <v>151</v>
      </c>
    </row>
    <row r="337" s="15" customFormat="1">
      <c r="A337" s="15"/>
      <c r="B337" s="255"/>
      <c r="C337" s="256"/>
      <c r="D337" s="234" t="s">
        <v>159</v>
      </c>
      <c r="E337" s="257" t="s">
        <v>1</v>
      </c>
      <c r="F337" s="258" t="s">
        <v>403</v>
      </c>
      <c r="G337" s="256"/>
      <c r="H337" s="257" t="s">
        <v>1</v>
      </c>
      <c r="I337" s="259"/>
      <c r="J337" s="256"/>
      <c r="K337" s="256"/>
      <c r="L337" s="260"/>
      <c r="M337" s="261"/>
      <c r="N337" s="262"/>
      <c r="O337" s="262"/>
      <c r="P337" s="262"/>
      <c r="Q337" s="262"/>
      <c r="R337" s="262"/>
      <c r="S337" s="262"/>
      <c r="T337" s="263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4" t="s">
        <v>159</v>
      </c>
      <c r="AU337" s="264" t="s">
        <v>86</v>
      </c>
      <c r="AV337" s="15" t="s">
        <v>84</v>
      </c>
      <c r="AW337" s="15" t="s">
        <v>32</v>
      </c>
      <c r="AX337" s="15" t="s">
        <v>76</v>
      </c>
      <c r="AY337" s="264" t="s">
        <v>151</v>
      </c>
    </row>
    <row r="338" s="13" customFormat="1">
      <c r="A338" s="13"/>
      <c r="B338" s="232"/>
      <c r="C338" s="233"/>
      <c r="D338" s="234" t="s">
        <v>159</v>
      </c>
      <c r="E338" s="235" t="s">
        <v>1</v>
      </c>
      <c r="F338" s="236" t="s">
        <v>404</v>
      </c>
      <c r="G338" s="233"/>
      <c r="H338" s="237">
        <v>0.35999999999999999</v>
      </c>
      <c r="I338" s="238"/>
      <c r="J338" s="233"/>
      <c r="K338" s="233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159</v>
      </c>
      <c r="AU338" s="243" t="s">
        <v>86</v>
      </c>
      <c r="AV338" s="13" t="s">
        <v>86</v>
      </c>
      <c r="AW338" s="13" t="s">
        <v>32</v>
      </c>
      <c r="AX338" s="13" t="s">
        <v>76</v>
      </c>
      <c r="AY338" s="243" t="s">
        <v>151</v>
      </c>
    </row>
    <row r="339" s="13" customFormat="1">
      <c r="A339" s="13"/>
      <c r="B339" s="232"/>
      <c r="C339" s="233"/>
      <c r="D339" s="234" t="s">
        <v>159</v>
      </c>
      <c r="E339" s="235" t="s">
        <v>1</v>
      </c>
      <c r="F339" s="236" t="s">
        <v>405</v>
      </c>
      <c r="G339" s="233"/>
      <c r="H339" s="237">
        <v>6.085</v>
      </c>
      <c r="I339" s="238"/>
      <c r="J339" s="233"/>
      <c r="K339" s="233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159</v>
      </c>
      <c r="AU339" s="243" t="s">
        <v>86</v>
      </c>
      <c r="AV339" s="13" t="s">
        <v>86</v>
      </c>
      <c r="AW339" s="13" t="s">
        <v>32</v>
      </c>
      <c r="AX339" s="13" t="s">
        <v>76</v>
      </c>
      <c r="AY339" s="243" t="s">
        <v>151</v>
      </c>
    </row>
    <row r="340" s="13" customFormat="1">
      <c r="A340" s="13"/>
      <c r="B340" s="232"/>
      <c r="C340" s="233"/>
      <c r="D340" s="234" t="s">
        <v>159</v>
      </c>
      <c r="E340" s="235" t="s">
        <v>1</v>
      </c>
      <c r="F340" s="236" t="s">
        <v>406</v>
      </c>
      <c r="G340" s="233"/>
      <c r="H340" s="237">
        <v>2.3650000000000002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159</v>
      </c>
      <c r="AU340" s="243" t="s">
        <v>86</v>
      </c>
      <c r="AV340" s="13" t="s">
        <v>86</v>
      </c>
      <c r="AW340" s="13" t="s">
        <v>32</v>
      </c>
      <c r="AX340" s="13" t="s">
        <v>76</v>
      </c>
      <c r="AY340" s="243" t="s">
        <v>151</v>
      </c>
    </row>
    <row r="341" s="16" customFormat="1">
      <c r="A341" s="16"/>
      <c r="B341" s="275"/>
      <c r="C341" s="276"/>
      <c r="D341" s="234" t="s">
        <v>159</v>
      </c>
      <c r="E341" s="277" t="s">
        <v>1</v>
      </c>
      <c r="F341" s="278" t="s">
        <v>252</v>
      </c>
      <c r="G341" s="276"/>
      <c r="H341" s="279">
        <v>8.8100000000000005</v>
      </c>
      <c r="I341" s="280"/>
      <c r="J341" s="276"/>
      <c r="K341" s="276"/>
      <c r="L341" s="281"/>
      <c r="M341" s="282"/>
      <c r="N341" s="283"/>
      <c r="O341" s="283"/>
      <c r="P341" s="283"/>
      <c r="Q341" s="283"/>
      <c r="R341" s="283"/>
      <c r="S341" s="283"/>
      <c r="T341" s="284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T341" s="285" t="s">
        <v>159</v>
      </c>
      <c r="AU341" s="285" t="s">
        <v>86</v>
      </c>
      <c r="AV341" s="16" t="s">
        <v>165</v>
      </c>
      <c r="AW341" s="16" t="s">
        <v>32</v>
      </c>
      <c r="AX341" s="16" t="s">
        <v>76</v>
      </c>
      <c r="AY341" s="285" t="s">
        <v>151</v>
      </c>
    </row>
    <row r="342" s="13" customFormat="1">
      <c r="A342" s="13"/>
      <c r="B342" s="232"/>
      <c r="C342" s="233"/>
      <c r="D342" s="234" t="s">
        <v>159</v>
      </c>
      <c r="E342" s="235" t="s">
        <v>1</v>
      </c>
      <c r="F342" s="236" t="s">
        <v>407</v>
      </c>
      <c r="G342" s="233"/>
      <c r="H342" s="237">
        <v>75.542000000000002</v>
      </c>
      <c r="I342" s="238"/>
      <c r="J342" s="233"/>
      <c r="K342" s="233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159</v>
      </c>
      <c r="AU342" s="243" t="s">
        <v>86</v>
      </c>
      <c r="AV342" s="13" t="s">
        <v>86</v>
      </c>
      <c r="AW342" s="13" t="s">
        <v>32</v>
      </c>
      <c r="AX342" s="13" t="s">
        <v>76</v>
      </c>
      <c r="AY342" s="243" t="s">
        <v>151</v>
      </c>
    </row>
    <row r="343" s="15" customFormat="1">
      <c r="A343" s="15"/>
      <c r="B343" s="255"/>
      <c r="C343" s="256"/>
      <c r="D343" s="234" t="s">
        <v>159</v>
      </c>
      <c r="E343" s="257" t="s">
        <v>1</v>
      </c>
      <c r="F343" s="258" t="s">
        <v>408</v>
      </c>
      <c r="G343" s="256"/>
      <c r="H343" s="257" t="s">
        <v>1</v>
      </c>
      <c r="I343" s="259"/>
      <c r="J343" s="256"/>
      <c r="K343" s="256"/>
      <c r="L343" s="260"/>
      <c r="M343" s="261"/>
      <c r="N343" s="262"/>
      <c r="O343" s="262"/>
      <c r="P343" s="262"/>
      <c r="Q343" s="262"/>
      <c r="R343" s="262"/>
      <c r="S343" s="262"/>
      <c r="T343" s="263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64" t="s">
        <v>159</v>
      </c>
      <c r="AU343" s="264" t="s">
        <v>86</v>
      </c>
      <c r="AV343" s="15" t="s">
        <v>84</v>
      </c>
      <c r="AW343" s="15" t="s">
        <v>32</v>
      </c>
      <c r="AX343" s="15" t="s">
        <v>76</v>
      </c>
      <c r="AY343" s="264" t="s">
        <v>151</v>
      </c>
    </row>
    <row r="344" s="13" customFormat="1">
      <c r="A344" s="13"/>
      <c r="B344" s="232"/>
      <c r="C344" s="233"/>
      <c r="D344" s="234" t="s">
        <v>159</v>
      </c>
      <c r="E344" s="235" t="s">
        <v>1</v>
      </c>
      <c r="F344" s="236" t="s">
        <v>409</v>
      </c>
      <c r="G344" s="233"/>
      <c r="H344" s="237">
        <v>77.424000000000007</v>
      </c>
      <c r="I344" s="238"/>
      <c r="J344" s="233"/>
      <c r="K344" s="233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159</v>
      </c>
      <c r="AU344" s="243" t="s">
        <v>86</v>
      </c>
      <c r="AV344" s="13" t="s">
        <v>86</v>
      </c>
      <c r="AW344" s="13" t="s">
        <v>32</v>
      </c>
      <c r="AX344" s="13" t="s">
        <v>76</v>
      </c>
      <c r="AY344" s="243" t="s">
        <v>151</v>
      </c>
    </row>
    <row r="345" s="16" customFormat="1">
      <c r="A345" s="16"/>
      <c r="B345" s="275"/>
      <c r="C345" s="276"/>
      <c r="D345" s="234" t="s">
        <v>159</v>
      </c>
      <c r="E345" s="277" t="s">
        <v>1</v>
      </c>
      <c r="F345" s="278" t="s">
        <v>252</v>
      </c>
      <c r="G345" s="276"/>
      <c r="H345" s="279">
        <v>152.96600000000001</v>
      </c>
      <c r="I345" s="280"/>
      <c r="J345" s="276"/>
      <c r="K345" s="276"/>
      <c r="L345" s="281"/>
      <c r="M345" s="282"/>
      <c r="N345" s="283"/>
      <c r="O345" s="283"/>
      <c r="P345" s="283"/>
      <c r="Q345" s="283"/>
      <c r="R345" s="283"/>
      <c r="S345" s="283"/>
      <c r="T345" s="284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T345" s="285" t="s">
        <v>159</v>
      </c>
      <c r="AU345" s="285" t="s">
        <v>86</v>
      </c>
      <c r="AV345" s="16" t="s">
        <v>165</v>
      </c>
      <c r="AW345" s="16" t="s">
        <v>32</v>
      </c>
      <c r="AX345" s="16" t="s">
        <v>76</v>
      </c>
      <c r="AY345" s="285" t="s">
        <v>151</v>
      </c>
    </row>
    <row r="346" s="13" customFormat="1">
      <c r="A346" s="13"/>
      <c r="B346" s="232"/>
      <c r="C346" s="233"/>
      <c r="D346" s="234" t="s">
        <v>159</v>
      </c>
      <c r="E346" s="235" t="s">
        <v>1</v>
      </c>
      <c r="F346" s="236" t="s">
        <v>410</v>
      </c>
      <c r="G346" s="233"/>
      <c r="H346" s="237">
        <v>74.938000000000002</v>
      </c>
      <c r="I346" s="238"/>
      <c r="J346" s="233"/>
      <c r="K346" s="233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159</v>
      </c>
      <c r="AU346" s="243" t="s">
        <v>86</v>
      </c>
      <c r="AV346" s="13" t="s">
        <v>86</v>
      </c>
      <c r="AW346" s="13" t="s">
        <v>32</v>
      </c>
      <c r="AX346" s="13" t="s">
        <v>76</v>
      </c>
      <c r="AY346" s="243" t="s">
        <v>151</v>
      </c>
    </row>
    <row r="347" s="15" customFormat="1">
      <c r="A347" s="15"/>
      <c r="B347" s="255"/>
      <c r="C347" s="256"/>
      <c r="D347" s="234" t="s">
        <v>159</v>
      </c>
      <c r="E347" s="257" t="s">
        <v>1</v>
      </c>
      <c r="F347" s="258" t="s">
        <v>411</v>
      </c>
      <c r="G347" s="256"/>
      <c r="H347" s="257" t="s">
        <v>1</v>
      </c>
      <c r="I347" s="259"/>
      <c r="J347" s="256"/>
      <c r="K347" s="256"/>
      <c r="L347" s="260"/>
      <c r="M347" s="261"/>
      <c r="N347" s="262"/>
      <c r="O347" s="262"/>
      <c r="P347" s="262"/>
      <c r="Q347" s="262"/>
      <c r="R347" s="262"/>
      <c r="S347" s="262"/>
      <c r="T347" s="263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4" t="s">
        <v>159</v>
      </c>
      <c r="AU347" s="264" t="s">
        <v>86</v>
      </c>
      <c r="AV347" s="15" t="s">
        <v>84</v>
      </c>
      <c r="AW347" s="15" t="s">
        <v>32</v>
      </c>
      <c r="AX347" s="15" t="s">
        <v>76</v>
      </c>
      <c r="AY347" s="264" t="s">
        <v>151</v>
      </c>
    </row>
    <row r="348" s="13" customFormat="1">
      <c r="A348" s="13"/>
      <c r="B348" s="232"/>
      <c r="C348" s="233"/>
      <c r="D348" s="234" t="s">
        <v>159</v>
      </c>
      <c r="E348" s="235" t="s">
        <v>1</v>
      </c>
      <c r="F348" s="236" t="s">
        <v>412</v>
      </c>
      <c r="G348" s="233"/>
      <c r="H348" s="237">
        <v>27.082999999999998</v>
      </c>
      <c r="I348" s="238"/>
      <c r="J348" s="233"/>
      <c r="K348" s="233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159</v>
      </c>
      <c r="AU348" s="243" t="s">
        <v>86</v>
      </c>
      <c r="AV348" s="13" t="s">
        <v>86</v>
      </c>
      <c r="AW348" s="13" t="s">
        <v>32</v>
      </c>
      <c r="AX348" s="13" t="s">
        <v>76</v>
      </c>
      <c r="AY348" s="243" t="s">
        <v>151</v>
      </c>
    </row>
    <row r="349" s="16" customFormat="1">
      <c r="A349" s="16"/>
      <c r="B349" s="275"/>
      <c r="C349" s="276"/>
      <c r="D349" s="234" t="s">
        <v>159</v>
      </c>
      <c r="E349" s="277" t="s">
        <v>1</v>
      </c>
      <c r="F349" s="278" t="s">
        <v>252</v>
      </c>
      <c r="G349" s="276"/>
      <c r="H349" s="279">
        <v>102.021</v>
      </c>
      <c r="I349" s="280"/>
      <c r="J349" s="276"/>
      <c r="K349" s="276"/>
      <c r="L349" s="281"/>
      <c r="M349" s="282"/>
      <c r="N349" s="283"/>
      <c r="O349" s="283"/>
      <c r="P349" s="283"/>
      <c r="Q349" s="283"/>
      <c r="R349" s="283"/>
      <c r="S349" s="283"/>
      <c r="T349" s="284"/>
      <c r="U349" s="16"/>
      <c r="V349" s="16"/>
      <c r="W349" s="16"/>
      <c r="X349" s="16"/>
      <c r="Y349" s="16"/>
      <c r="Z349" s="16"/>
      <c r="AA349" s="16"/>
      <c r="AB349" s="16"/>
      <c r="AC349" s="16"/>
      <c r="AD349" s="16"/>
      <c r="AE349" s="16"/>
      <c r="AT349" s="285" t="s">
        <v>159</v>
      </c>
      <c r="AU349" s="285" t="s">
        <v>86</v>
      </c>
      <c r="AV349" s="16" t="s">
        <v>165</v>
      </c>
      <c r="AW349" s="16" t="s">
        <v>32</v>
      </c>
      <c r="AX349" s="16" t="s">
        <v>76</v>
      </c>
      <c r="AY349" s="285" t="s">
        <v>151</v>
      </c>
    </row>
    <row r="350" s="14" customFormat="1">
      <c r="A350" s="14"/>
      <c r="B350" s="244"/>
      <c r="C350" s="245"/>
      <c r="D350" s="234" t="s">
        <v>159</v>
      </c>
      <c r="E350" s="246" t="s">
        <v>1</v>
      </c>
      <c r="F350" s="247" t="s">
        <v>161</v>
      </c>
      <c r="G350" s="245"/>
      <c r="H350" s="248">
        <v>330.04700000000003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159</v>
      </c>
      <c r="AU350" s="254" t="s">
        <v>86</v>
      </c>
      <c r="AV350" s="14" t="s">
        <v>158</v>
      </c>
      <c r="AW350" s="14" t="s">
        <v>32</v>
      </c>
      <c r="AX350" s="14" t="s">
        <v>84</v>
      </c>
      <c r="AY350" s="254" t="s">
        <v>151</v>
      </c>
    </row>
    <row r="351" s="2" customFormat="1">
      <c r="A351" s="39"/>
      <c r="B351" s="40"/>
      <c r="C351" s="219" t="s">
        <v>413</v>
      </c>
      <c r="D351" s="219" t="s">
        <v>153</v>
      </c>
      <c r="E351" s="220" t="s">
        <v>414</v>
      </c>
      <c r="F351" s="221" t="s">
        <v>415</v>
      </c>
      <c r="G351" s="222" t="s">
        <v>232</v>
      </c>
      <c r="H351" s="223">
        <v>535.846</v>
      </c>
      <c r="I351" s="224"/>
      <c r="J351" s="225">
        <f>ROUND(I351*H351,2)</f>
        <v>0</v>
      </c>
      <c r="K351" s="221" t="s">
        <v>157</v>
      </c>
      <c r="L351" s="45"/>
      <c r="M351" s="226" t="s">
        <v>1</v>
      </c>
      <c r="N351" s="227" t="s">
        <v>41</v>
      </c>
      <c r="O351" s="92"/>
      <c r="P351" s="228">
        <f>O351*H351</f>
        <v>0</v>
      </c>
      <c r="Q351" s="228">
        <v>0</v>
      </c>
      <c r="R351" s="228">
        <f>Q351*H351</f>
        <v>0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158</v>
      </c>
      <c r="AT351" s="230" t="s">
        <v>153</v>
      </c>
      <c r="AU351" s="230" t="s">
        <v>86</v>
      </c>
      <c r="AY351" s="18" t="s">
        <v>151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84</v>
      </c>
      <c r="BK351" s="231">
        <f>ROUND(I351*H351,2)</f>
        <v>0</v>
      </c>
      <c r="BL351" s="18" t="s">
        <v>158</v>
      </c>
      <c r="BM351" s="230" t="s">
        <v>416</v>
      </c>
    </row>
    <row r="352" s="15" customFormat="1">
      <c r="A352" s="15"/>
      <c r="B352" s="255"/>
      <c r="C352" s="256"/>
      <c r="D352" s="234" t="s">
        <v>159</v>
      </c>
      <c r="E352" s="257" t="s">
        <v>1</v>
      </c>
      <c r="F352" s="258" t="s">
        <v>417</v>
      </c>
      <c r="G352" s="256"/>
      <c r="H352" s="257" t="s">
        <v>1</v>
      </c>
      <c r="I352" s="259"/>
      <c r="J352" s="256"/>
      <c r="K352" s="256"/>
      <c r="L352" s="260"/>
      <c r="M352" s="261"/>
      <c r="N352" s="262"/>
      <c r="O352" s="262"/>
      <c r="P352" s="262"/>
      <c r="Q352" s="262"/>
      <c r="R352" s="262"/>
      <c r="S352" s="262"/>
      <c r="T352" s="263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4" t="s">
        <v>159</v>
      </c>
      <c r="AU352" s="264" t="s">
        <v>86</v>
      </c>
      <c r="AV352" s="15" t="s">
        <v>84</v>
      </c>
      <c r="AW352" s="15" t="s">
        <v>32</v>
      </c>
      <c r="AX352" s="15" t="s">
        <v>76</v>
      </c>
      <c r="AY352" s="264" t="s">
        <v>151</v>
      </c>
    </row>
    <row r="353" s="13" customFormat="1">
      <c r="A353" s="13"/>
      <c r="B353" s="232"/>
      <c r="C353" s="233"/>
      <c r="D353" s="234" t="s">
        <v>159</v>
      </c>
      <c r="E353" s="235" t="s">
        <v>1</v>
      </c>
      <c r="F353" s="236" t="s">
        <v>418</v>
      </c>
      <c r="G353" s="233"/>
      <c r="H353" s="237">
        <v>39.816000000000002</v>
      </c>
      <c r="I353" s="238"/>
      <c r="J353" s="233"/>
      <c r="K353" s="233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159</v>
      </c>
      <c r="AU353" s="243" t="s">
        <v>86</v>
      </c>
      <c r="AV353" s="13" t="s">
        <v>86</v>
      </c>
      <c r="AW353" s="13" t="s">
        <v>32</v>
      </c>
      <c r="AX353" s="13" t="s">
        <v>76</v>
      </c>
      <c r="AY353" s="243" t="s">
        <v>151</v>
      </c>
    </row>
    <row r="354" s="13" customFormat="1">
      <c r="A354" s="13"/>
      <c r="B354" s="232"/>
      <c r="C354" s="233"/>
      <c r="D354" s="234" t="s">
        <v>159</v>
      </c>
      <c r="E354" s="235" t="s">
        <v>1</v>
      </c>
      <c r="F354" s="236" t="s">
        <v>419</v>
      </c>
      <c r="G354" s="233"/>
      <c r="H354" s="237">
        <v>49.380000000000003</v>
      </c>
      <c r="I354" s="238"/>
      <c r="J354" s="233"/>
      <c r="K354" s="233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159</v>
      </c>
      <c r="AU354" s="243" t="s">
        <v>86</v>
      </c>
      <c r="AV354" s="13" t="s">
        <v>86</v>
      </c>
      <c r="AW354" s="13" t="s">
        <v>32</v>
      </c>
      <c r="AX354" s="13" t="s">
        <v>76</v>
      </c>
      <c r="AY354" s="243" t="s">
        <v>151</v>
      </c>
    </row>
    <row r="355" s="13" customFormat="1">
      <c r="A355" s="13"/>
      <c r="B355" s="232"/>
      <c r="C355" s="233"/>
      <c r="D355" s="234" t="s">
        <v>159</v>
      </c>
      <c r="E355" s="235" t="s">
        <v>1</v>
      </c>
      <c r="F355" s="236" t="s">
        <v>420</v>
      </c>
      <c r="G355" s="233"/>
      <c r="H355" s="237">
        <v>-7.0919999999999996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159</v>
      </c>
      <c r="AU355" s="243" t="s">
        <v>86</v>
      </c>
      <c r="AV355" s="13" t="s">
        <v>86</v>
      </c>
      <c r="AW355" s="13" t="s">
        <v>32</v>
      </c>
      <c r="AX355" s="13" t="s">
        <v>76</v>
      </c>
      <c r="AY355" s="243" t="s">
        <v>151</v>
      </c>
    </row>
    <row r="356" s="13" customFormat="1">
      <c r="A356" s="13"/>
      <c r="B356" s="232"/>
      <c r="C356" s="233"/>
      <c r="D356" s="234" t="s">
        <v>159</v>
      </c>
      <c r="E356" s="235" t="s">
        <v>1</v>
      </c>
      <c r="F356" s="236" t="s">
        <v>421</v>
      </c>
      <c r="G356" s="233"/>
      <c r="H356" s="237">
        <v>1.05</v>
      </c>
      <c r="I356" s="238"/>
      <c r="J356" s="233"/>
      <c r="K356" s="233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159</v>
      </c>
      <c r="AU356" s="243" t="s">
        <v>86</v>
      </c>
      <c r="AV356" s="13" t="s">
        <v>86</v>
      </c>
      <c r="AW356" s="13" t="s">
        <v>32</v>
      </c>
      <c r="AX356" s="13" t="s">
        <v>76</v>
      </c>
      <c r="AY356" s="243" t="s">
        <v>151</v>
      </c>
    </row>
    <row r="357" s="16" customFormat="1">
      <c r="A357" s="16"/>
      <c r="B357" s="275"/>
      <c r="C357" s="276"/>
      <c r="D357" s="234" t="s">
        <v>159</v>
      </c>
      <c r="E357" s="277" t="s">
        <v>1</v>
      </c>
      <c r="F357" s="278" t="s">
        <v>252</v>
      </c>
      <c r="G357" s="276"/>
      <c r="H357" s="279">
        <v>83.153999999999996</v>
      </c>
      <c r="I357" s="280"/>
      <c r="J357" s="276"/>
      <c r="K357" s="276"/>
      <c r="L357" s="281"/>
      <c r="M357" s="282"/>
      <c r="N357" s="283"/>
      <c r="O357" s="283"/>
      <c r="P357" s="283"/>
      <c r="Q357" s="283"/>
      <c r="R357" s="283"/>
      <c r="S357" s="283"/>
      <c r="T357" s="284"/>
      <c r="U357" s="16"/>
      <c r="V357" s="16"/>
      <c r="W357" s="16"/>
      <c r="X357" s="16"/>
      <c r="Y357" s="16"/>
      <c r="Z357" s="16"/>
      <c r="AA357" s="16"/>
      <c r="AB357" s="16"/>
      <c r="AC357" s="16"/>
      <c r="AD357" s="16"/>
      <c r="AE357" s="16"/>
      <c r="AT357" s="285" t="s">
        <v>159</v>
      </c>
      <c r="AU357" s="285" t="s">
        <v>86</v>
      </c>
      <c r="AV357" s="16" t="s">
        <v>165</v>
      </c>
      <c r="AW357" s="16" t="s">
        <v>32</v>
      </c>
      <c r="AX357" s="16" t="s">
        <v>76</v>
      </c>
      <c r="AY357" s="285" t="s">
        <v>151</v>
      </c>
    </row>
    <row r="358" s="15" customFormat="1">
      <c r="A358" s="15"/>
      <c r="B358" s="255"/>
      <c r="C358" s="256"/>
      <c r="D358" s="234" t="s">
        <v>159</v>
      </c>
      <c r="E358" s="257" t="s">
        <v>1</v>
      </c>
      <c r="F358" s="258" t="s">
        <v>422</v>
      </c>
      <c r="G358" s="256"/>
      <c r="H358" s="257" t="s">
        <v>1</v>
      </c>
      <c r="I358" s="259"/>
      <c r="J358" s="256"/>
      <c r="K358" s="256"/>
      <c r="L358" s="260"/>
      <c r="M358" s="261"/>
      <c r="N358" s="262"/>
      <c r="O358" s="262"/>
      <c r="P358" s="262"/>
      <c r="Q358" s="262"/>
      <c r="R358" s="262"/>
      <c r="S358" s="262"/>
      <c r="T358" s="263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4" t="s">
        <v>159</v>
      </c>
      <c r="AU358" s="264" t="s">
        <v>86</v>
      </c>
      <c r="AV358" s="15" t="s">
        <v>84</v>
      </c>
      <c r="AW358" s="15" t="s">
        <v>32</v>
      </c>
      <c r="AX358" s="15" t="s">
        <v>76</v>
      </c>
      <c r="AY358" s="264" t="s">
        <v>151</v>
      </c>
    </row>
    <row r="359" s="13" customFormat="1">
      <c r="A359" s="13"/>
      <c r="B359" s="232"/>
      <c r="C359" s="233"/>
      <c r="D359" s="234" t="s">
        <v>159</v>
      </c>
      <c r="E359" s="235" t="s">
        <v>1</v>
      </c>
      <c r="F359" s="236" t="s">
        <v>423</v>
      </c>
      <c r="G359" s="233"/>
      <c r="H359" s="237">
        <v>29.143999999999998</v>
      </c>
      <c r="I359" s="238"/>
      <c r="J359" s="233"/>
      <c r="K359" s="233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159</v>
      </c>
      <c r="AU359" s="243" t="s">
        <v>86</v>
      </c>
      <c r="AV359" s="13" t="s">
        <v>86</v>
      </c>
      <c r="AW359" s="13" t="s">
        <v>32</v>
      </c>
      <c r="AX359" s="13" t="s">
        <v>76</v>
      </c>
      <c r="AY359" s="243" t="s">
        <v>151</v>
      </c>
    </row>
    <row r="360" s="13" customFormat="1">
      <c r="A360" s="13"/>
      <c r="B360" s="232"/>
      <c r="C360" s="233"/>
      <c r="D360" s="234" t="s">
        <v>159</v>
      </c>
      <c r="E360" s="235" t="s">
        <v>1</v>
      </c>
      <c r="F360" s="236" t="s">
        <v>424</v>
      </c>
      <c r="G360" s="233"/>
      <c r="H360" s="237">
        <v>37.502000000000002</v>
      </c>
      <c r="I360" s="238"/>
      <c r="J360" s="233"/>
      <c r="K360" s="233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159</v>
      </c>
      <c r="AU360" s="243" t="s">
        <v>86</v>
      </c>
      <c r="AV360" s="13" t="s">
        <v>86</v>
      </c>
      <c r="AW360" s="13" t="s">
        <v>32</v>
      </c>
      <c r="AX360" s="13" t="s">
        <v>76</v>
      </c>
      <c r="AY360" s="243" t="s">
        <v>151</v>
      </c>
    </row>
    <row r="361" s="13" customFormat="1">
      <c r="A361" s="13"/>
      <c r="B361" s="232"/>
      <c r="C361" s="233"/>
      <c r="D361" s="234" t="s">
        <v>159</v>
      </c>
      <c r="E361" s="235" t="s">
        <v>1</v>
      </c>
      <c r="F361" s="236" t="s">
        <v>425</v>
      </c>
      <c r="G361" s="233"/>
      <c r="H361" s="237">
        <v>62.802</v>
      </c>
      <c r="I361" s="238"/>
      <c r="J361" s="233"/>
      <c r="K361" s="233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159</v>
      </c>
      <c r="AU361" s="243" t="s">
        <v>86</v>
      </c>
      <c r="AV361" s="13" t="s">
        <v>86</v>
      </c>
      <c r="AW361" s="13" t="s">
        <v>32</v>
      </c>
      <c r="AX361" s="13" t="s">
        <v>76</v>
      </c>
      <c r="AY361" s="243" t="s">
        <v>151</v>
      </c>
    </row>
    <row r="362" s="13" customFormat="1">
      <c r="A362" s="13"/>
      <c r="B362" s="232"/>
      <c r="C362" s="233"/>
      <c r="D362" s="234" t="s">
        <v>159</v>
      </c>
      <c r="E362" s="235" t="s">
        <v>1</v>
      </c>
      <c r="F362" s="236" t="s">
        <v>426</v>
      </c>
      <c r="G362" s="233"/>
      <c r="H362" s="237">
        <v>18.646999999999998</v>
      </c>
      <c r="I362" s="238"/>
      <c r="J362" s="233"/>
      <c r="K362" s="233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159</v>
      </c>
      <c r="AU362" s="243" t="s">
        <v>86</v>
      </c>
      <c r="AV362" s="13" t="s">
        <v>86</v>
      </c>
      <c r="AW362" s="13" t="s">
        <v>32</v>
      </c>
      <c r="AX362" s="13" t="s">
        <v>76</v>
      </c>
      <c r="AY362" s="243" t="s">
        <v>151</v>
      </c>
    </row>
    <row r="363" s="13" customFormat="1">
      <c r="A363" s="13"/>
      <c r="B363" s="232"/>
      <c r="C363" s="233"/>
      <c r="D363" s="234" t="s">
        <v>159</v>
      </c>
      <c r="E363" s="235" t="s">
        <v>1</v>
      </c>
      <c r="F363" s="236" t="s">
        <v>427</v>
      </c>
      <c r="G363" s="233"/>
      <c r="H363" s="237">
        <v>38.320999999999998</v>
      </c>
      <c r="I363" s="238"/>
      <c r="J363" s="233"/>
      <c r="K363" s="233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159</v>
      </c>
      <c r="AU363" s="243" t="s">
        <v>86</v>
      </c>
      <c r="AV363" s="13" t="s">
        <v>86</v>
      </c>
      <c r="AW363" s="13" t="s">
        <v>32</v>
      </c>
      <c r="AX363" s="13" t="s">
        <v>76</v>
      </c>
      <c r="AY363" s="243" t="s">
        <v>151</v>
      </c>
    </row>
    <row r="364" s="13" customFormat="1">
      <c r="A364" s="13"/>
      <c r="B364" s="232"/>
      <c r="C364" s="233"/>
      <c r="D364" s="234" t="s">
        <v>159</v>
      </c>
      <c r="E364" s="235" t="s">
        <v>1</v>
      </c>
      <c r="F364" s="236" t="s">
        <v>428</v>
      </c>
      <c r="G364" s="233"/>
      <c r="H364" s="237">
        <v>-9.4499999999999993</v>
      </c>
      <c r="I364" s="238"/>
      <c r="J364" s="233"/>
      <c r="K364" s="233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159</v>
      </c>
      <c r="AU364" s="243" t="s">
        <v>86</v>
      </c>
      <c r="AV364" s="13" t="s">
        <v>86</v>
      </c>
      <c r="AW364" s="13" t="s">
        <v>32</v>
      </c>
      <c r="AX364" s="13" t="s">
        <v>76</v>
      </c>
      <c r="AY364" s="243" t="s">
        <v>151</v>
      </c>
    </row>
    <row r="365" s="13" customFormat="1">
      <c r="A365" s="13"/>
      <c r="B365" s="232"/>
      <c r="C365" s="233"/>
      <c r="D365" s="234" t="s">
        <v>159</v>
      </c>
      <c r="E365" s="235" t="s">
        <v>1</v>
      </c>
      <c r="F365" s="236" t="s">
        <v>429</v>
      </c>
      <c r="G365" s="233"/>
      <c r="H365" s="237">
        <v>3.1200000000000001</v>
      </c>
      <c r="I365" s="238"/>
      <c r="J365" s="233"/>
      <c r="K365" s="233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159</v>
      </c>
      <c r="AU365" s="243" t="s">
        <v>86</v>
      </c>
      <c r="AV365" s="13" t="s">
        <v>86</v>
      </c>
      <c r="AW365" s="13" t="s">
        <v>32</v>
      </c>
      <c r="AX365" s="13" t="s">
        <v>76</v>
      </c>
      <c r="AY365" s="243" t="s">
        <v>151</v>
      </c>
    </row>
    <row r="366" s="13" customFormat="1">
      <c r="A366" s="13"/>
      <c r="B366" s="232"/>
      <c r="C366" s="233"/>
      <c r="D366" s="234" t="s">
        <v>159</v>
      </c>
      <c r="E366" s="235" t="s">
        <v>1</v>
      </c>
      <c r="F366" s="236" t="s">
        <v>430</v>
      </c>
      <c r="G366" s="233"/>
      <c r="H366" s="237">
        <v>3.3959999999999999</v>
      </c>
      <c r="I366" s="238"/>
      <c r="J366" s="233"/>
      <c r="K366" s="233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159</v>
      </c>
      <c r="AU366" s="243" t="s">
        <v>86</v>
      </c>
      <c r="AV366" s="13" t="s">
        <v>86</v>
      </c>
      <c r="AW366" s="13" t="s">
        <v>32</v>
      </c>
      <c r="AX366" s="13" t="s">
        <v>76</v>
      </c>
      <c r="AY366" s="243" t="s">
        <v>151</v>
      </c>
    </row>
    <row r="367" s="16" customFormat="1">
      <c r="A367" s="16"/>
      <c r="B367" s="275"/>
      <c r="C367" s="276"/>
      <c r="D367" s="234" t="s">
        <v>159</v>
      </c>
      <c r="E367" s="277" t="s">
        <v>1</v>
      </c>
      <c r="F367" s="278" t="s">
        <v>252</v>
      </c>
      <c r="G367" s="276"/>
      <c r="H367" s="279">
        <v>183.482</v>
      </c>
      <c r="I367" s="280"/>
      <c r="J367" s="276"/>
      <c r="K367" s="276"/>
      <c r="L367" s="281"/>
      <c r="M367" s="282"/>
      <c r="N367" s="283"/>
      <c r="O367" s="283"/>
      <c r="P367" s="283"/>
      <c r="Q367" s="283"/>
      <c r="R367" s="283"/>
      <c r="S367" s="283"/>
      <c r="T367" s="284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T367" s="285" t="s">
        <v>159</v>
      </c>
      <c r="AU367" s="285" t="s">
        <v>86</v>
      </c>
      <c r="AV367" s="16" t="s">
        <v>165</v>
      </c>
      <c r="AW367" s="16" t="s">
        <v>32</v>
      </c>
      <c r="AX367" s="16" t="s">
        <v>76</v>
      </c>
      <c r="AY367" s="285" t="s">
        <v>151</v>
      </c>
    </row>
    <row r="368" s="15" customFormat="1">
      <c r="A368" s="15"/>
      <c r="B368" s="255"/>
      <c r="C368" s="256"/>
      <c r="D368" s="234" t="s">
        <v>159</v>
      </c>
      <c r="E368" s="257" t="s">
        <v>1</v>
      </c>
      <c r="F368" s="258" t="s">
        <v>431</v>
      </c>
      <c r="G368" s="256"/>
      <c r="H368" s="257" t="s">
        <v>1</v>
      </c>
      <c r="I368" s="259"/>
      <c r="J368" s="256"/>
      <c r="K368" s="256"/>
      <c r="L368" s="260"/>
      <c r="M368" s="261"/>
      <c r="N368" s="262"/>
      <c r="O368" s="262"/>
      <c r="P368" s="262"/>
      <c r="Q368" s="262"/>
      <c r="R368" s="262"/>
      <c r="S368" s="262"/>
      <c r="T368" s="263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4" t="s">
        <v>159</v>
      </c>
      <c r="AU368" s="264" t="s">
        <v>86</v>
      </c>
      <c r="AV368" s="15" t="s">
        <v>84</v>
      </c>
      <c r="AW368" s="15" t="s">
        <v>32</v>
      </c>
      <c r="AX368" s="15" t="s">
        <v>76</v>
      </c>
      <c r="AY368" s="264" t="s">
        <v>151</v>
      </c>
    </row>
    <row r="369" s="13" customFormat="1">
      <c r="A369" s="13"/>
      <c r="B369" s="232"/>
      <c r="C369" s="233"/>
      <c r="D369" s="234" t="s">
        <v>159</v>
      </c>
      <c r="E369" s="235" t="s">
        <v>1</v>
      </c>
      <c r="F369" s="236" t="s">
        <v>432</v>
      </c>
      <c r="G369" s="233"/>
      <c r="H369" s="237">
        <v>119.411</v>
      </c>
      <c r="I369" s="238"/>
      <c r="J369" s="233"/>
      <c r="K369" s="233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159</v>
      </c>
      <c r="AU369" s="243" t="s">
        <v>86</v>
      </c>
      <c r="AV369" s="13" t="s">
        <v>86</v>
      </c>
      <c r="AW369" s="13" t="s">
        <v>32</v>
      </c>
      <c r="AX369" s="13" t="s">
        <v>76</v>
      </c>
      <c r="AY369" s="243" t="s">
        <v>151</v>
      </c>
    </row>
    <row r="370" s="13" customFormat="1">
      <c r="A370" s="13"/>
      <c r="B370" s="232"/>
      <c r="C370" s="233"/>
      <c r="D370" s="234" t="s">
        <v>159</v>
      </c>
      <c r="E370" s="235" t="s">
        <v>1</v>
      </c>
      <c r="F370" s="236" t="s">
        <v>433</v>
      </c>
      <c r="G370" s="233"/>
      <c r="H370" s="237">
        <v>12.699</v>
      </c>
      <c r="I370" s="238"/>
      <c r="J370" s="233"/>
      <c r="K370" s="233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159</v>
      </c>
      <c r="AU370" s="243" t="s">
        <v>86</v>
      </c>
      <c r="AV370" s="13" t="s">
        <v>86</v>
      </c>
      <c r="AW370" s="13" t="s">
        <v>32</v>
      </c>
      <c r="AX370" s="13" t="s">
        <v>76</v>
      </c>
      <c r="AY370" s="243" t="s">
        <v>151</v>
      </c>
    </row>
    <row r="371" s="13" customFormat="1">
      <c r="A371" s="13"/>
      <c r="B371" s="232"/>
      <c r="C371" s="233"/>
      <c r="D371" s="234" t="s">
        <v>159</v>
      </c>
      <c r="E371" s="235" t="s">
        <v>1</v>
      </c>
      <c r="F371" s="236" t="s">
        <v>434</v>
      </c>
      <c r="G371" s="233"/>
      <c r="H371" s="237">
        <v>39.673000000000002</v>
      </c>
      <c r="I371" s="238"/>
      <c r="J371" s="233"/>
      <c r="K371" s="233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159</v>
      </c>
      <c r="AU371" s="243" t="s">
        <v>86</v>
      </c>
      <c r="AV371" s="13" t="s">
        <v>86</v>
      </c>
      <c r="AW371" s="13" t="s">
        <v>32</v>
      </c>
      <c r="AX371" s="13" t="s">
        <v>76</v>
      </c>
      <c r="AY371" s="243" t="s">
        <v>151</v>
      </c>
    </row>
    <row r="372" s="13" customFormat="1">
      <c r="A372" s="13"/>
      <c r="B372" s="232"/>
      <c r="C372" s="233"/>
      <c r="D372" s="234" t="s">
        <v>159</v>
      </c>
      <c r="E372" s="235" t="s">
        <v>1</v>
      </c>
      <c r="F372" s="236" t="s">
        <v>435</v>
      </c>
      <c r="G372" s="233"/>
      <c r="H372" s="237">
        <v>52.840000000000003</v>
      </c>
      <c r="I372" s="238"/>
      <c r="J372" s="233"/>
      <c r="K372" s="233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159</v>
      </c>
      <c r="AU372" s="243" t="s">
        <v>86</v>
      </c>
      <c r="AV372" s="13" t="s">
        <v>86</v>
      </c>
      <c r="AW372" s="13" t="s">
        <v>32</v>
      </c>
      <c r="AX372" s="13" t="s">
        <v>76</v>
      </c>
      <c r="AY372" s="243" t="s">
        <v>151</v>
      </c>
    </row>
    <row r="373" s="13" customFormat="1">
      <c r="A373" s="13"/>
      <c r="B373" s="232"/>
      <c r="C373" s="233"/>
      <c r="D373" s="234" t="s">
        <v>159</v>
      </c>
      <c r="E373" s="235" t="s">
        <v>1</v>
      </c>
      <c r="F373" s="236" t="s">
        <v>436</v>
      </c>
      <c r="G373" s="233"/>
      <c r="H373" s="237">
        <v>15.02</v>
      </c>
      <c r="I373" s="238"/>
      <c r="J373" s="233"/>
      <c r="K373" s="233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159</v>
      </c>
      <c r="AU373" s="243" t="s">
        <v>86</v>
      </c>
      <c r="AV373" s="13" t="s">
        <v>86</v>
      </c>
      <c r="AW373" s="13" t="s">
        <v>32</v>
      </c>
      <c r="AX373" s="13" t="s">
        <v>76</v>
      </c>
      <c r="AY373" s="243" t="s">
        <v>151</v>
      </c>
    </row>
    <row r="374" s="13" customFormat="1">
      <c r="A374" s="13"/>
      <c r="B374" s="232"/>
      <c r="C374" s="233"/>
      <c r="D374" s="234" t="s">
        <v>159</v>
      </c>
      <c r="E374" s="235" t="s">
        <v>1</v>
      </c>
      <c r="F374" s="236" t="s">
        <v>437</v>
      </c>
      <c r="G374" s="233"/>
      <c r="H374" s="237">
        <v>10.205</v>
      </c>
      <c r="I374" s="238"/>
      <c r="J374" s="233"/>
      <c r="K374" s="233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159</v>
      </c>
      <c r="AU374" s="243" t="s">
        <v>86</v>
      </c>
      <c r="AV374" s="13" t="s">
        <v>86</v>
      </c>
      <c r="AW374" s="13" t="s">
        <v>32</v>
      </c>
      <c r="AX374" s="13" t="s">
        <v>76</v>
      </c>
      <c r="AY374" s="243" t="s">
        <v>151</v>
      </c>
    </row>
    <row r="375" s="16" customFormat="1">
      <c r="A375" s="16"/>
      <c r="B375" s="275"/>
      <c r="C375" s="276"/>
      <c r="D375" s="234" t="s">
        <v>159</v>
      </c>
      <c r="E375" s="277" t="s">
        <v>1</v>
      </c>
      <c r="F375" s="278" t="s">
        <v>252</v>
      </c>
      <c r="G375" s="276"/>
      <c r="H375" s="279">
        <v>249.84800000000001</v>
      </c>
      <c r="I375" s="280"/>
      <c r="J375" s="276"/>
      <c r="K375" s="276"/>
      <c r="L375" s="281"/>
      <c r="M375" s="282"/>
      <c r="N375" s="283"/>
      <c r="O375" s="283"/>
      <c r="P375" s="283"/>
      <c r="Q375" s="283"/>
      <c r="R375" s="283"/>
      <c r="S375" s="283"/>
      <c r="T375" s="284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T375" s="285" t="s">
        <v>159</v>
      </c>
      <c r="AU375" s="285" t="s">
        <v>86</v>
      </c>
      <c r="AV375" s="16" t="s">
        <v>165</v>
      </c>
      <c r="AW375" s="16" t="s">
        <v>32</v>
      </c>
      <c r="AX375" s="16" t="s">
        <v>76</v>
      </c>
      <c r="AY375" s="285" t="s">
        <v>151</v>
      </c>
    </row>
    <row r="376" s="15" customFormat="1">
      <c r="A376" s="15"/>
      <c r="B376" s="255"/>
      <c r="C376" s="256"/>
      <c r="D376" s="234" t="s">
        <v>159</v>
      </c>
      <c r="E376" s="257" t="s">
        <v>1</v>
      </c>
      <c r="F376" s="258" t="s">
        <v>438</v>
      </c>
      <c r="G376" s="256"/>
      <c r="H376" s="257" t="s">
        <v>1</v>
      </c>
      <c r="I376" s="259"/>
      <c r="J376" s="256"/>
      <c r="K376" s="256"/>
      <c r="L376" s="260"/>
      <c r="M376" s="261"/>
      <c r="N376" s="262"/>
      <c r="O376" s="262"/>
      <c r="P376" s="262"/>
      <c r="Q376" s="262"/>
      <c r="R376" s="262"/>
      <c r="S376" s="262"/>
      <c r="T376" s="263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4" t="s">
        <v>159</v>
      </c>
      <c r="AU376" s="264" t="s">
        <v>86</v>
      </c>
      <c r="AV376" s="15" t="s">
        <v>84</v>
      </c>
      <c r="AW376" s="15" t="s">
        <v>32</v>
      </c>
      <c r="AX376" s="15" t="s">
        <v>76</v>
      </c>
      <c r="AY376" s="264" t="s">
        <v>151</v>
      </c>
    </row>
    <row r="377" s="13" customFormat="1">
      <c r="A377" s="13"/>
      <c r="B377" s="232"/>
      <c r="C377" s="233"/>
      <c r="D377" s="234" t="s">
        <v>159</v>
      </c>
      <c r="E377" s="235" t="s">
        <v>1</v>
      </c>
      <c r="F377" s="236" t="s">
        <v>439</v>
      </c>
      <c r="G377" s="233"/>
      <c r="H377" s="237">
        <v>10.811999999999999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159</v>
      </c>
      <c r="AU377" s="243" t="s">
        <v>86</v>
      </c>
      <c r="AV377" s="13" t="s">
        <v>86</v>
      </c>
      <c r="AW377" s="13" t="s">
        <v>32</v>
      </c>
      <c r="AX377" s="13" t="s">
        <v>76</v>
      </c>
      <c r="AY377" s="243" t="s">
        <v>151</v>
      </c>
    </row>
    <row r="378" s="15" customFormat="1">
      <c r="A378" s="15"/>
      <c r="B378" s="255"/>
      <c r="C378" s="256"/>
      <c r="D378" s="234" t="s">
        <v>159</v>
      </c>
      <c r="E378" s="257" t="s">
        <v>1</v>
      </c>
      <c r="F378" s="258" t="s">
        <v>440</v>
      </c>
      <c r="G378" s="256"/>
      <c r="H378" s="257" t="s">
        <v>1</v>
      </c>
      <c r="I378" s="259"/>
      <c r="J378" s="256"/>
      <c r="K378" s="256"/>
      <c r="L378" s="260"/>
      <c r="M378" s="261"/>
      <c r="N378" s="262"/>
      <c r="O378" s="262"/>
      <c r="P378" s="262"/>
      <c r="Q378" s="262"/>
      <c r="R378" s="262"/>
      <c r="S378" s="262"/>
      <c r="T378" s="263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4" t="s">
        <v>159</v>
      </c>
      <c r="AU378" s="264" t="s">
        <v>86</v>
      </c>
      <c r="AV378" s="15" t="s">
        <v>84</v>
      </c>
      <c r="AW378" s="15" t="s">
        <v>32</v>
      </c>
      <c r="AX378" s="15" t="s">
        <v>76</v>
      </c>
      <c r="AY378" s="264" t="s">
        <v>151</v>
      </c>
    </row>
    <row r="379" s="13" customFormat="1">
      <c r="A379" s="13"/>
      <c r="B379" s="232"/>
      <c r="C379" s="233"/>
      <c r="D379" s="234" t="s">
        <v>159</v>
      </c>
      <c r="E379" s="235" t="s">
        <v>1</v>
      </c>
      <c r="F379" s="236" t="s">
        <v>441</v>
      </c>
      <c r="G379" s="233"/>
      <c r="H379" s="237">
        <v>8.5500000000000007</v>
      </c>
      <c r="I379" s="238"/>
      <c r="J379" s="233"/>
      <c r="K379" s="233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159</v>
      </c>
      <c r="AU379" s="243" t="s">
        <v>86</v>
      </c>
      <c r="AV379" s="13" t="s">
        <v>86</v>
      </c>
      <c r="AW379" s="13" t="s">
        <v>32</v>
      </c>
      <c r="AX379" s="13" t="s">
        <v>76</v>
      </c>
      <c r="AY379" s="243" t="s">
        <v>151</v>
      </c>
    </row>
    <row r="380" s="16" customFormat="1">
      <c r="A380" s="16"/>
      <c r="B380" s="275"/>
      <c r="C380" s="276"/>
      <c r="D380" s="234" t="s">
        <v>159</v>
      </c>
      <c r="E380" s="277" t="s">
        <v>1</v>
      </c>
      <c r="F380" s="278" t="s">
        <v>252</v>
      </c>
      <c r="G380" s="276"/>
      <c r="H380" s="279">
        <v>19.361999999999998</v>
      </c>
      <c r="I380" s="280"/>
      <c r="J380" s="276"/>
      <c r="K380" s="276"/>
      <c r="L380" s="281"/>
      <c r="M380" s="282"/>
      <c r="N380" s="283"/>
      <c r="O380" s="283"/>
      <c r="P380" s="283"/>
      <c r="Q380" s="283"/>
      <c r="R380" s="283"/>
      <c r="S380" s="283"/>
      <c r="T380" s="284"/>
      <c r="U380" s="16"/>
      <c r="V380" s="16"/>
      <c r="W380" s="16"/>
      <c r="X380" s="16"/>
      <c r="Y380" s="16"/>
      <c r="Z380" s="16"/>
      <c r="AA380" s="16"/>
      <c r="AB380" s="16"/>
      <c r="AC380" s="16"/>
      <c r="AD380" s="16"/>
      <c r="AE380" s="16"/>
      <c r="AT380" s="285" t="s">
        <v>159</v>
      </c>
      <c r="AU380" s="285" t="s">
        <v>86</v>
      </c>
      <c r="AV380" s="16" t="s">
        <v>165</v>
      </c>
      <c r="AW380" s="16" t="s">
        <v>32</v>
      </c>
      <c r="AX380" s="16" t="s">
        <v>76</v>
      </c>
      <c r="AY380" s="285" t="s">
        <v>151</v>
      </c>
    </row>
    <row r="381" s="14" customFormat="1">
      <c r="A381" s="14"/>
      <c r="B381" s="244"/>
      <c r="C381" s="245"/>
      <c r="D381" s="234" t="s">
        <v>159</v>
      </c>
      <c r="E381" s="246" t="s">
        <v>1</v>
      </c>
      <c r="F381" s="247" t="s">
        <v>161</v>
      </c>
      <c r="G381" s="245"/>
      <c r="H381" s="248">
        <v>535.846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159</v>
      </c>
      <c r="AU381" s="254" t="s">
        <v>86</v>
      </c>
      <c r="AV381" s="14" t="s">
        <v>158</v>
      </c>
      <c r="AW381" s="14" t="s">
        <v>32</v>
      </c>
      <c r="AX381" s="14" t="s">
        <v>84</v>
      </c>
      <c r="AY381" s="254" t="s">
        <v>151</v>
      </c>
    </row>
    <row r="382" s="2" customFormat="1">
      <c r="A382" s="39"/>
      <c r="B382" s="40"/>
      <c r="C382" s="219" t="s">
        <v>295</v>
      </c>
      <c r="D382" s="219" t="s">
        <v>153</v>
      </c>
      <c r="E382" s="220" t="s">
        <v>442</v>
      </c>
      <c r="F382" s="221" t="s">
        <v>443</v>
      </c>
      <c r="G382" s="222" t="s">
        <v>232</v>
      </c>
      <c r="H382" s="223">
        <v>516.48400000000004</v>
      </c>
      <c r="I382" s="224"/>
      <c r="J382" s="225">
        <f>ROUND(I382*H382,2)</f>
        <v>0</v>
      </c>
      <c r="K382" s="221" t="s">
        <v>157</v>
      </c>
      <c r="L382" s="45"/>
      <c r="M382" s="226" t="s">
        <v>1</v>
      </c>
      <c r="N382" s="227" t="s">
        <v>41</v>
      </c>
      <c r="O382" s="92"/>
      <c r="P382" s="228">
        <f>O382*H382</f>
        <v>0</v>
      </c>
      <c r="Q382" s="228">
        <v>0</v>
      </c>
      <c r="R382" s="228">
        <f>Q382*H382</f>
        <v>0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158</v>
      </c>
      <c r="AT382" s="230" t="s">
        <v>153</v>
      </c>
      <c r="AU382" s="230" t="s">
        <v>86</v>
      </c>
      <c r="AY382" s="18" t="s">
        <v>151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84</v>
      </c>
      <c r="BK382" s="231">
        <f>ROUND(I382*H382,2)</f>
        <v>0</v>
      </c>
      <c r="BL382" s="18" t="s">
        <v>158</v>
      </c>
      <c r="BM382" s="230" t="s">
        <v>444</v>
      </c>
    </row>
    <row r="383" s="15" customFormat="1">
      <c r="A383" s="15"/>
      <c r="B383" s="255"/>
      <c r="C383" s="256"/>
      <c r="D383" s="234" t="s">
        <v>159</v>
      </c>
      <c r="E383" s="257" t="s">
        <v>1</v>
      </c>
      <c r="F383" s="258" t="s">
        <v>445</v>
      </c>
      <c r="G383" s="256"/>
      <c r="H383" s="257" t="s">
        <v>1</v>
      </c>
      <c r="I383" s="259"/>
      <c r="J383" s="256"/>
      <c r="K383" s="256"/>
      <c r="L383" s="260"/>
      <c r="M383" s="261"/>
      <c r="N383" s="262"/>
      <c r="O383" s="262"/>
      <c r="P383" s="262"/>
      <c r="Q383" s="262"/>
      <c r="R383" s="262"/>
      <c r="S383" s="262"/>
      <c r="T383" s="263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64" t="s">
        <v>159</v>
      </c>
      <c r="AU383" s="264" t="s">
        <v>86</v>
      </c>
      <c r="AV383" s="15" t="s">
        <v>84</v>
      </c>
      <c r="AW383" s="15" t="s">
        <v>32</v>
      </c>
      <c r="AX383" s="15" t="s">
        <v>76</v>
      </c>
      <c r="AY383" s="264" t="s">
        <v>151</v>
      </c>
    </row>
    <row r="384" s="13" customFormat="1">
      <c r="A384" s="13"/>
      <c r="B384" s="232"/>
      <c r="C384" s="233"/>
      <c r="D384" s="234" t="s">
        <v>159</v>
      </c>
      <c r="E384" s="235" t="s">
        <v>1</v>
      </c>
      <c r="F384" s="236" t="s">
        <v>418</v>
      </c>
      <c r="G384" s="233"/>
      <c r="H384" s="237">
        <v>39.816000000000002</v>
      </c>
      <c r="I384" s="238"/>
      <c r="J384" s="233"/>
      <c r="K384" s="233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159</v>
      </c>
      <c r="AU384" s="243" t="s">
        <v>86</v>
      </c>
      <c r="AV384" s="13" t="s">
        <v>86</v>
      </c>
      <c r="AW384" s="13" t="s">
        <v>32</v>
      </c>
      <c r="AX384" s="13" t="s">
        <v>76</v>
      </c>
      <c r="AY384" s="243" t="s">
        <v>151</v>
      </c>
    </row>
    <row r="385" s="13" customFormat="1">
      <c r="A385" s="13"/>
      <c r="B385" s="232"/>
      <c r="C385" s="233"/>
      <c r="D385" s="234" t="s">
        <v>159</v>
      </c>
      <c r="E385" s="235" t="s">
        <v>1</v>
      </c>
      <c r="F385" s="236" t="s">
        <v>419</v>
      </c>
      <c r="G385" s="233"/>
      <c r="H385" s="237">
        <v>49.380000000000003</v>
      </c>
      <c r="I385" s="238"/>
      <c r="J385" s="233"/>
      <c r="K385" s="233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159</v>
      </c>
      <c r="AU385" s="243" t="s">
        <v>86</v>
      </c>
      <c r="AV385" s="13" t="s">
        <v>86</v>
      </c>
      <c r="AW385" s="13" t="s">
        <v>32</v>
      </c>
      <c r="AX385" s="13" t="s">
        <v>76</v>
      </c>
      <c r="AY385" s="243" t="s">
        <v>151</v>
      </c>
    </row>
    <row r="386" s="13" customFormat="1">
      <c r="A386" s="13"/>
      <c r="B386" s="232"/>
      <c r="C386" s="233"/>
      <c r="D386" s="234" t="s">
        <v>159</v>
      </c>
      <c r="E386" s="235" t="s">
        <v>1</v>
      </c>
      <c r="F386" s="236" t="s">
        <v>420</v>
      </c>
      <c r="G386" s="233"/>
      <c r="H386" s="237">
        <v>-7.0919999999999996</v>
      </c>
      <c r="I386" s="238"/>
      <c r="J386" s="233"/>
      <c r="K386" s="233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159</v>
      </c>
      <c r="AU386" s="243" t="s">
        <v>86</v>
      </c>
      <c r="AV386" s="13" t="s">
        <v>86</v>
      </c>
      <c r="AW386" s="13" t="s">
        <v>32</v>
      </c>
      <c r="AX386" s="13" t="s">
        <v>76</v>
      </c>
      <c r="AY386" s="243" t="s">
        <v>151</v>
      </c>
    </row>
    <row r="387" s="13" customFormat="1">
      <c r="A387" s="13"/>
      <c r="B387" s="232"/>
      <c r="C387" s="233"/>
      <c r="D387" s="234" t="s">
        <v>159</v>
      </c>
      <c r="E387" s="235" t="s">
        <v>1</v>
      </c>
      <c r="F387" s="236" t="s">
        <v>421</v>
      </c>
      <c r="G387" s="233"/>
      <c r="H387" s="237">
        <v>1.05</v>
      </c>
      <c r="I387" s="238"/>
      <c r="J387" s="233"/>
      <c r="K387" s="233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159</v>
      </c>
      <c r="AU387" s="243" t="s">
        <v>86</v>
      </c>
      <c r="AV387" s="13" t="s">
        <v>86</v>
      </c>
      <c r="AW387" s="13" t="s">
        <v>32</v>
      </c>
      <c r="AX387" s="13" t="s">
        <v>76</v>
      </c>
      <c r="AY387" s="243" t="s">
        <v>151</v>
      </c>
    </row>
    <row r="388" s="16" customFormat="1">
      <c r="A388" s="16"/>
      <c r="B388" s="275"/>
      <c r="C388" s="276"/>
      <c r="D388" s="234" t="s">
        <v>159</v>
      </c>
      <c r="E388" s="277" t="s">
        <v>1</v>
      </c>
      <c r="F388" s="278" t="s">
        <v>252</v>
      </c>
      <c r="G388" s="276"/>
      <c r="H388" s="279">
        <v>83.153999999999996</v>
      </c>
      <c r="I388" s="280"/>
      <c r="J388" s="276"/>
      <c r="K388" s="276"/>
      <c r="L388" s="281"/>
      <c r="M388" s="282"/>
      <c r="N388" s="283"/>
      <c r="O388" s="283"/>
      <c r="P388" s="283"/>
      <c r="Q388" s="283"/>
      <c r="R388" s="283"/>
      <c r="S388" s="283"/>
      <c r="T388" s="284"/>
      <c r="U388" s="16"/>
      <c r="V388" s="16"/>
      <c r="W388" s="16"/>
      <c r="X388" s="16"/>
      <c r="Y388" s="16"/>
      <c r="Z388" s="16"/>
      <c r="AA388" s="16"/>
      <c r="AB388" s="16"/>
      <c r="AC388" s="16"/>
      <c r="AD388" s="16"/>
      <c r="AE388" s="16"/>
      <c r="AT388" s="285" t="s">
        <v>159</v>
      </c>
      <c r="AU388" s="285" t="s">
        <v>86</v>
      </c>
      <c r="AV388" s="16" t="s">
        <v>165</v>
      </c>
      <c r="AW388" s="16" t="s">
        <v>32</v>
      </c>
      <c r="AX388" s="16" t="s">
        <v>76</v>
      </c>
      <c r="AY388" s="285" t="s">
        <v>151</v>
      </c>
    </row>
    <row r="389" s="15" customFormat="1">
      <c r="A389" s="15"/>
      <c r="B389" s="255"/>
      <c r="C389" s="256"/>
      <c r="D389" s="234" t="s">
        <v>159</v>
      </c>
      <c r="E389" s="257" t="s">
        <v>1</v>
      </c>
      <c r="F389" s="258" t="s">
        <v>422</v>
      </c>
      <c r="G389" s="256"/>
      <c r="H389" s="257" t="s">
        <v>1</v>
      </c>
      <c r="I389" s="259"/>
      <c r="J389" s="256"/>
      <c r="K389" s="256"/>
      <c r="L389" s="260"/>
      <c r="M389" s="261"/>
      <c r="N389" s="262"/>
      <c r="O389" s="262"/>
      <c r="P389" s="262"/>
      <c r="Q389" s="262"/>
      <c r="R389" s="262"/>
      <c r="S389" s="262"/>
      <c r="T389" s="263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4" t="s">
        <v>159</v>
      </c>
      <c r="AU389" s="264" t="s">
        <v>86</v>
      </c>
      <c r="AV389" s="15" t="s">
        <v>84</v>
      </c>
      <c r="AW389" s="15" t="s">
        <v>32</v>
      </c>
      <c r="AX389" s="15" t="s">
        <v>76</v>
      </c>
      <c r="AY389" s="264" t="s">
        <v>151</v>
      </c>
    </row>
    <row r="390" s="13" customFormat="1">
      <c r="A390" s="13"/>
      <c r="B390" s="232"/>
      <c r="C390" s="233"/>
      <c r="D390" s="234" t="s">
        <v>159</v>
      </c>
      <c r="E390" s="235" t="s">
        <v>1</v>
      </c>
      <c r="F390" s="236" t="s">
        <v>423</v>
      </c>
      <c r="G390" s="233"/>
      <c r="H390" s="237">
        <v>29.143999999999998</v>
      </c>
      <c r="I390" s="238"/>
      <c r="J390" s="233"/>
      <c r="K390" s="233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159</v>
      </c>
      <c r="AU390" s="243" t="s">
        <v>86</v>
      </c>
      <c r="AV390" s="13" t="s">
        <v>86</v>
      </c>
      <c r="AW390" s="13" t="s">
        <v>32</v>
      </c>
      <c r="AX390" s="13" t="s">
        <v>76</v>
      </c>
      <c r="AY390" s="243" t="s">
        <v>151</v>
      </c>
    </row>
    <row r="391" s="13" customFormat="1">
      <c r="A391" s="13"/>
      <c r="B391" s="232"/>
      <c r="C391" s="233"/>
      <c r="D391" s="234" t="s">
        <v>159</v>
      </c>
      <c r="E391" s="235" t="s">
        <v>1</v>
      </c>
      <c r="F391" s="236" t="s">
        <v>424</v>
      </c>
      <c r="G391" s="233"/>
      <c r="H391" s="237">
        <v>37.502000000000002</v>
      </c>
      <c r="I391" s="238"/>
      <c r="J391" s="233"/>
      <c r="K391" s="233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159</v>
      </c>
      <c r="AU391" s="243" t="s">
        <v>86</v>
      </c>
      <c r="AV391" s="13" t="s">
        <v>86</v>
      </c>
      <c r="AW391" s="13" t="s">
        <v>32</v>
      </c>
      <c r="AX391" s="13" t="s">
        <v>76</v>
      </c>
      <c r="AY391" s="243" t="s">
        <v>151</v>
      </c>
    </row>
    <row r="392" s="13" customFormat="1">
      <c r="A392" s="13"/>
      <c r="B392" s="232"/>
      <c r="C392" s="233"/>
      <c r="D392" s="234" t="s">
        <v>159</v>
      </c>
      <c r="E392" s="235" t="s">
        <v>1</v>
      </c>
      <c r="F392" s="236" t="s">
        <v>425</v>
      </c>
      <c r="G392" s="233"/>
      <c r="H392" s="237">
        <v>62.802</v>
      </c>
      <c r="I392" s="238"/>
      <c r="J392" s="233"/>
      <c r="K392" s="233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159</v>
      </c>
      <c r="AU392" s="243" t="s">
        <v>86</v>
      </c>
      <c r="AV392" s="13" t="s">
        <v>86</v>
      </c>
      <c r="AW392" s="13" t="s">
        <v>32</v>
      </c>
      <c r="AX392" s="13" t="s">
        <v>76</v>
      </c>
      <c r="AY392" s="243" t="s">
        <v>151</v>
      </c>
    </row>
    <row r="393" s="13" customFormat="1">
      <c r="A393" s="13"/>
      <c r="B393" s="232"/>
      <c r="C393" s="233"/>
      <c r="D393" s="234" t="s">
        <v>159</v>
      </c>
      <c r="E393" s="235" t="s">
        <v>1</v>
      </c>
      <c r="F393" s="236" t="s">
        <v>426</v>
      </c>
      <c r="G393" s="233"/>
      <c r="H393" s="237">
        <v>18.646999999999998</v>
      </c>
      <c r="I393" s="238"/>
      <c r="J393" s="233"/>
      <c r="K393" s="233"/>
      <c r="L393" s="239"/>
      <c r="M393" s="240"/>
      <c r="N393" s="241"/>
      <c r="O393" s="241"/>
      <c r="P393" s="241"/>
      <c r="Q393" s="241"/>
      <c r="R393" s="241"/>
      <c r="S393" s="241"/>
      <c r="T393" s="24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3" t="s">
        <v>159</v>
      </c>
      <c r="AU393" s="243" t="s">
        <v>86</v>
      </c>
      <c r="AV393" s="13" t="s">
        <v>86</v>
      </c>
      <c r="AW393" s="13" t="s">
        <v>32</v>
      </c>
      <c r="AX393" s="13" t="s">
        <v>76</v>
      </c>
      <c r="AY393" s="243" t="s">
        <v>151</v>
      </c>
    </row>
    <row r="394" s="13" customFormat="1">
      <c r="A394" s="13"/>
      <c r="B394" s="232"/>
      <c r="C394" s="233"/>
      <c r="D394" s="234" t="s">
        <v>159</v>
      </c>
      <c r="E394" s="235" t="s">
        <v>1</v>
      </c>
      <c r="F394" s="236" t="s">
        <v>427</v>
      </c>
      <c r="G394" s="233"/>
      <c r="H394" s="237">
        <v>38.320999999999998</v>
      </c>
      <c r="I394" s="238"/>
      <c r="J394" s="233"/>
      <c r="K394" s="233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159</v>
      </c>
      <c r="AU394" s="243" t="s">
        <v>86</v>
      </c>
      <c r="AV394" s="13" t="s">
        <v>86</v>
      </c>
      <c r="AW394" s="13" t="s">
        <v>32</v>
      </c>
      <c r="AX394" s="13" t="s">
        <v>76</v>
      </c>
      <c r="AY394" s="243" t="s">
        <v>151</v>
      </c>
    </row>
    <row r="395" s="13" customFormat="1">
      <c r="A395" s="13"/>
      <c r="B395" s="232"/>
      <c r="C395" s="233"/>
      <c r="D395" s="234" t="s">
        <v>159</v>
      </c>
      <c r="E395" s="235" t="s">
        <v>1</v>
      </c>
      <c r="F395" s="236" t="s">
        <v>428</v>
      </c>
      <c r="G395" s="233"/>
      <c r="H395" s="237">
        <v>-9.4499999999999993</v>
      </c>
      <c r="I395" s="238"/>
      <c r="J395" s="233"/>
      <c r="K395" s="233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159</v>
      </c>
      <c r="AU395" s="243" t="s">
        <v>86</v>
      </c>
      <c r="AV395" s="13" t="s">
        <v>86</v>
      </c>
      <c r="AW395" s="13" t="s">
        <v>32</v>
      </c>
      <c r="AX395" s="13" t="s">
        <v>76</v>
      </c>
      <c r="AY395" s="243" t="s">
        <v>151</v>
      </c>
    </row>
    <row r="396" s="13" customFormat="1">
      <c r="A396" s="13"/>
      <c r="B396" s="232"/>
      <c r="C396" s="233"/>
      <c r="D396" s="234" t="s">
        <v>159</v>
      </c>
      <c r="E396" s="235" t="s">
        <v>1</v>
      </c>
      <c r="F396" s="236" t="s">
        <v>429</v>
      </c>
      <c r="G396" s="233"/>
      <c r="H396" s="237">
        <v>3.1200000000000001</v>
      </c>
      <c r="I396" s="238"/>
      <c r="J396" s="233"/>
      <c r="K396" s="233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159</v>
      </c>
      <c r="AU396" s="243" t="s">
        <v>86</v>
      </c>
      <c r="AV396" s="13" t="s">
        <v>86</v>
      </c>
      <c r="AW396" s="13" t="s">
        <v>32</v>
      </c>
      <c r="AX396" s="13" t="s">
        <v>76</v>
      </c>
      <c r="AY396" s="243" t="s">
        <v>151</v>
      </c>
    </row>
    <row r="397" s="13" customFormat="1">
      <c r="A397" s="13"/>
      <c r="B397" s="232"/>
      <c r="C397" s="233"/>
      <c r="D397" s="234" t="s">
        <v>159</v>
      </c>
      <c r="E397" s="235" t="s">
        <v>1</v>
      </c>
      <c r="F397" s="236" t="s">
        <v>430</v>
      </c>
      <c r="G397" s="233"/>
      <c r="H397" s="237">
        <v>3.3959999999999999</v>
      </c>
      <c r="I397" s="238"/>
      <c r="J397" s="233"/>
      <c r="K397" s="233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159</v>
      </c>
      <c r="AU397" s="243" t="s">
        <v>86</v>
      </c>
      <c r="AV397" s="13" t="s">
        <v>86</v>
      </c>
      <c r="AW397" s="13" t="s">
        <v>32</v>
      </c>
      <c r="AX397" s="13" t="s">
        <v>76</v>
      </c>
      <c r="AY397" s="243" t="s">
        <v>151</v>
      </c>
    </row>
    <row r="398" s="16" customFormat="1">
      <c r="A398" s="16"/>
      <c r="B398" s="275"/>
      <c r="C398" s="276"/>
      <c r="D398" s="234" t="s">
        <v>159</v>
      </c>
      <c r="E398" s="277" t="s">
        <v>1</v>
      </c>
      <c r="F398" s="278" t="s">
        <v>252</v>
      </c>
      <c r="G398" s="276"/>
      <c r="H398" s="279">
        <v>183.482</v>
      </c>
      <c r="I398" s="280"/>
      <c r="J398" s="276"/>
      <c r="K398" s="276"/>
      <c r="L398" s="281"/>
      <c r="M398" s="282"/>
      <c r="N398" s="283"/>
      <c r="O398" s="283"/>
      <c r="P398" s="283"/>
      <c r="Q398" s="283"/>
      <c r="R398" s="283"/>
      <c r="S398" s="283"/>
      <c r="T398" s="284"/>
      <c r="U398" s="16"/>
      <c r="V398" s="16"/>
      <c r="W398" s="16"/>
      <c r="X398" s="16"/>
      <c r="Y398" s="16"/>
      <c r="Z398" s="16"/>
      <c r="AA398" s="16"/>
      <c r="AB398" s="16"/>
      <c r="AC398" s="16"/>
      <c r="AD398" s="16"/>
      <c r="AE398" s="16"/>
      <c r="AT398" s="285" t="s">
        <v>159</v>
      </c>
      <c r="AU398" s="285" t="s">
        <v>86</v>
      </c>
      <c r="AV398" s="16" t="s">
        <v>165</v>
      </c>
      <c r="AW398" s="16" t="s">
        <v>32</v>
      </c>
      <c r="AX398" s="16" t="s">
        <v>76</v>
      </c>
      <c r="AY398" s="285" t="s">
        <v>151</v>
      </c>
    </row>
    <row r="399" s="15" customFormat="1">
      <c r="A399" s="15"/>
      <c r="B399" s="255"/>
      <c r="C399" s="256"/>
      <c r="D399" s="234" t="s">
        <v>159</v>
      </c>
      <c r="E399" s="257" t="s">
        <v>1</v>
      </c>
      <c r="F399" s="258" t="s">
        <v>431</v>
      </c>
      <c r="G399" s="256"/>
      <c r="H399" s="257" t="s">
        <v>1</v>
      </c>
      <c r="I399" s="259"/>
      <c r="J399" s="256"/>
      <c r="K399" s="256"/>
      <c r="L399" s="260"/>
      <c r="M399" s="261"/>
      <c r="N399" s="262"/>
      <c r="O399" s="262"/>
      <c r="P399" s="262"/>
      <c r="Q399" s="262"/>
      <c r="R399" s="262"/>
      <c r="S399" s="262"/>
      <c r="T399" s="263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64" t="s">
        <v>159</v>
      </c>
      <c r="AU399" s="264" t="s">
        <v>86</v>
      </c>
      <c r="AV399" s="15" t="s">
        <v>84</v>
      </c>
      <c r="AW399" s="15" t="s">
        <v>32</v>
      </c>
      <c r="AX399" s="15" t="s">
        <v>76</v>
      </c>
      <c r="AY399" s="264" t="s">
        <v>151</v>
      </c>
    </row>
    <row r="400" s="13" customFormat="1">
      <c r="A400" s="13"/>
      <c r="B400" s="232"/>
      <c r="C400" s="233"/>
      <c r="D400" s="234" t="s">
        <v>159</v>
      </c>
      <c r="E400" s="235" t="s">
        <v>1</v>
      </c>
      <c r="F400" s="236" t="s">
        <v>432</v>
      </c>
      <c r="G400" s="233"/>
      <c r="H400" s="237">
        <v>119.411</v>
      </c>
      <c r="I400" s="238"/>
      <c r="J400" s="233"/>
      <c r="K400" s="233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159</v>
      </c>
      <c r="AU400" s="243" t="s">
        <v>86</v>
      </c>
      <c r="AV400" s="13" t="s">
        <v>86</v>
      </c>
      <c r="AW400" s="13" t="s">
        <v>32</v>
      </c>
      <c r="AX400" s="13" t="s">
        <v>76</v>
      </c>
      <c r="AY400" s="243" t="s">
        <v>151</v>
      </c>
    </row>
    <row r="401" s="13" customFormat="1">
      <c r="A401" s="13"/>
      <c r="B401" s="232"/>
      <c r="C401" s="233"/>
      <c r="D401" s="234" t="s">
        <v>159</v>
      </c>
      <c r="E401" s="235" t="s">
        <v>1</v>
      </c>
      <c r="F401" s="236" t="s">
        <v>433</v>
      </c>
      <c r="G401" s="233"/>
      <c r="H401" s="237">
        <v>12.699</v>
      </c>
      <c r="I401" s="238"/>
      <c r="J401" s="233"/>
      <c r="K401" s="233"/>
      <c r="L401" s="239"/>
      <c r="M401" s="240"/>
      <c r="N401" s="241"/>
      <c r="O401" s="241"/>
      <c r="P401" s="241"/>
      <c r="Q401" s="241"/>
      <c r="R401" s="241"/>
      <c r="S401" s="241"/>
      <c r="T401" s="24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3" t="s">
        <v>159</v>
      </c>
      <c r="AU401" s="243" t="s">
        <v>86</v>
      </c>
      <c r="AV401" s="13" t="s">
        <v>86</v>
      </c>
      <c r="AW401" s="13" t="s">
        <v>32</v>
      </c>
      <c r="AX401" s="13" t="s">
        <v>76</v>
      </c>
      <c r="AY401" s="243" t="s">
        <v>151</v>
      </c>
    </row>
    <row r="402" s="13" customFormat="1">
      <c r="A402" s="13"/>
      <c r="B402" s="232"/>
      <c r="C402" s="233"/>
      <c r="D402" s="234" t="s">
        <v>159</v>
      </c>
      <c r="E402" s="235" t="s">
        <v>1</v>
      </c>
      <c r="F402" s="236" t="s">
        <v>434</v>
      </c>
      <c r="G402" s="233"/>
      <c r="H402" s="237">
        <v>39.673000000000002</v>
      </c>
      <c r="I402" s="238"/>
      <c r="J402" s="233"/>
      <c r="K402" s="233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159</v>
      </c>
      <c r="AU402" s="243" t="s">
        <v>86</v>
      </c>
      <c r="AV402" s="13" t="s">
        <v>86</v>
      </c>
      <c r="AW402" s="13" t="s">
        <v>32</v>
      </c>
      <c r="AX402" s="13" t="s">
        <v>76</v>
      </c>
      <c r="AY402" s="243" t="s">
        <v>151</v>
      </c>
    </row>
    <row r="403" s="13" customFormat="1">
      <c r="A403" s="13"/>
      <c r="B403" s="232"/>
      <c r="C403" s="233"/>
      <c r="D403" s="234" t="s">
        <v>159</v>
      </c>
      <c r="E403" s="235" t="s">
        <v>1</v>
      </c>
      <c r="F403" s="236" t="s">
        <v>435</v>
      </c>
      <c r="G403" s="233"/>
      <c r="H403" s="237">
        <v>52.840000000000003</v>
      </c>
      <c r="I403" s="238"/>
      <c r="J403" s="233"/>
      <c r="K403" s="233"/>
      <c r="L403" s="239"/>
      <c r="M403" s="240"/>
      <c r="N403" s="241"/>
      <c r="O403" s="241"/>
      <c r="P403" s="241"/>
      <c r="Q403" s="241"/>
      <c r="R403" s="241"/>
      <c r="S403" s="241"/>
      <c r="T403" s="24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3" t="s">
        <v>159</v>
      </c>
      <c r="AU403" s="243" t="s">
        <v>86</v>
      </c>
      <c r="AV403" s="13" t="s">
        <v>86</v>
      </c>
      <c r="AW403" s="13" t="s">
        <v>32</v>
      </c>
      <c r="AX403" s="13" t="s">
        <v>76</v>
      </c>
      <c r="AY403" s="243" t="s">
        <v>151</v>
      </c>
    </row>
    <row r="404" s="13" customFormat="1">
      <c r="A404" s="13"/>
      <c r="B404" s="232"/>
      <c r="C404" s="233"/>
      <c r="D404" s="234" t="s">
        <v>159</v>
      </c>
      <c r="E404" s="235" t="s">
        <v>1</v>
      </c>
      <c r="F404" s="236" t="s">
        <v>436</v>
      </c>
      <c r="G404" s="233"/>
      <c r="H404" s="237">
        <v>15.02</v>
      </c>
      <c r="I404" s="238"/>
      <c r="J404" s="233"/>
      <c r="K404" s="233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159</v>
      </c>
      <c r="AU404" s="243" t="s">
        <v>86</v>
      </c>
      <c r="AV404" s="13" t="s">
        <v>86</v>
      </c>
      <c r="AW404" s="13" t="s">
        <v>32</v>
      </c>
      <c r="AX404" s="13" t="s">
        <v>76</v>
      </c>
      <c r="AY404" s="243" t="s">
        <v>151</v>
      </c>
    </row>
    <row r="405" s="13" customFormat="1">
      <c r="A405" s="13"/>
      <c r="B405" s="232"/>
      <c r="C405" s="233"/>
      <c r="D405" s="234" t="s">
        <v>159</v>
      </c>
      <c r="E405" s="235" t="s">
        <v>1</v>
      </c>
      <c r="F405" s="236" t="s">
        <v>437</v>
      </c>
      <c r="G405" s="233"/>
      <c r="H405" s="237">
        <v>10.205</v>
      </c>
      <c r="I405" s="238"/>
      <c r="J405" s="233"/>
      <c r="K405" s="233"/>
      <c r="L405" s="239"/>
      <c r="M405" s="240"/>
      <c r="N405" s="241"/>
      <c r="O405" s="241"/>
      <c r="P405" s="241"/>
      <c r="Q405" s="241"/>
      <c r="R405" s="241"/>
      <c r="S405" s="241"/>
      <c r="T405" s="24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3" t="s">
        <v>159</v>
      </c>
      <c r="AU405" s="243" t="s">
        <v>86</v>
      </c>
      <c r="AV405" s="13" t="s">
        <v>86</v>
      </c>
      <c r="AW405" s="13" t="s">
        <v>32</v>
      </c>
      <c r="AX405" s="13" t="s">
        <v>76</v>
      </c>
      <c r="AY405" s="243" t="s">
        <v>151</v>
      </c>
    </row>
    <row r="406" s="16" customFormat="1">
      <c r="A406" s="16"/>
      <c r="B406" s="275"/>
      <c r="C406" s="276"/>
      <c r="D406" s="234" t="s">
        <v>159</v>
      </c>
      <c r="E406" s="277" t="s">
        <v>1</v>
      </c>
      <c r="F406" s="278" t="s">
        <v>252</v>
      </c>
      <c r="G406" s="276"/>
      <c r="H406" s="279">
        <v>249.84800000000001</v>
      </c>
      <c r="I406" s="280"/>
      <c r="J406" s="276"/>
      <c r="K406" s="276"/>
      <c r="L406" s="281"/>
      <c r="M406" s="282"/>
      <c r="N406" s="283"/>
      <c r="O406" s="283"/>
      <c r="P406" s="283"/>
      <c r="Q406" s="283"/>
      <c r="R406" s="283"/>
      <c r="S406" s="283"/>
      <c r="T406" s="284"/>
      <c r="U406" s="16"/>
      <c r="V406" s="16"/>
      <c r="W406" s="16"/>
      <c r="X406" s="16"/>
      <c r="Y406" s="16"/>
      <c r="Z406" s="16"/>
      <c r="AA406" s="16"/>
      <c r="AB406" s="16"/>
      <c r="AC406" s="16"/>
      <c r="AD406" s="16"/>
      <c r="AE406" s="16"/>
      <c r="AT406" s="285" t="s">
        <v>159</v>
      </c>
      <c r="AU406" s="285" t="s">
        <v>86</v>
      </c>
      <c r="AV406" s="16" t="s">
        <v>165</v>
      </c>
      <c r="AW406" s="16" t="s">
        <v>32</v>
      </c>
      <c r="AX406" s="16" t="s">
        <v>76</v>
      </c>
      <c r="AY406" s="285" t="s">
        <v>151</v>
      </c>
    </row>
    <row r="407" s="14" customFormat="1">
      <c r="A407" s="14"/>
      <c r="B407" s="244"/>
      <c r="C407" s="245"/>
      <c r="D407" s="234" t="s">
        <v>159</v>
      </c>
      <c r="E407" s="246" t="s">
        <v>1</v>
      </c>
      <c r="F407" s="247" t="s">
        <v>161</v>
      </c>
      <c r="G407" s="245"/>
      <c r="H407" s="248">
        <v>516.48400000000004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159</v>
      </c>
      <c r="AU407" s="254" t="s">
        <v>86</v>
      </c>
      <c r="AV407" s="14" t="s">
        <v>158</v>
      </c>
      <c r="AW407" s="14" t="s">
        <v>32</v>
      </c>
      <c r="AX407" s="14" t="s">
        <v>84</v>
      </c>
      <c r="AY407" s="254" t="s">
        <v>151</v>
      </c>
    </row>
    <row r="408" s="2" customFormat="1">
      <c r="A408" s="39"/>
      <c r="B408" s="40"/>
      <c r="C408" s="219" t="s">
        <v>446</v>
      </c>
      <c r="D408" s="219" t="s">
        <v>153</v>
      </c>
      <c r="E408" s="220" t="s">
        <v>447</v>
      </c>
      <c r="F408" s="221" t="s">
        <v>448</v>
      </c>
      <c r="G408" s="222" t="s">
        <v>232</v>
      </c>
      <c r="H408" s="223">
        <v>19.361999999999998</v>
      </c>
      <c r="I408" s="224"/>
      <c r="J408" s="225">
        <f>ROUND(I408*H408,2)</f>
        <v>0</v>
      </c>
      <c r="K408" s="221" t="s">
        <v>157</v>
      </c>
      <c r="L408" s="45"/>
      <c r="M408" s="226" t="s">
        <v>1</v>
      </c>
      <c r="N408" s="227" t="s">
        <v>41</v>
      </c>
      <c r="O408" s="92"/>
      <c r="P408" s="228">
        <f>O408*H408</f>
        <v>0</v>
      </c>
      <c r="Q408" s="228">
        <v>0</v>
      </c>
      <c r="R408" s="228">
        <f>Q408*H408</f>
        <v>0</v>
      </c>
      <c r="S408" s="228">
        <v>0</v>
      </c>
      <c r="T408" s="22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0" t="s">
        <v>158</v>
      </c>
      <c r="AT408" s="230" t="s">
        <v>153</v>
      </c>
      <c r="AU408" s="230" t="s">
        <v>86</v>
      </c>
      <c r="AY408" s="18" t="s">
        <v>151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8" t="s">
        <v>84</v>
      </c>
      <c r="BK408" s="231">
        <f>ROUND(I408*H408,2)</f>
        <v>0</v>
      </c>
      <c r="BL408" s="18" t="s">
        <v>158</v>
      </c>
      <c r="BM408" s="230" t="s">
        <v>449</v>
      </c>
    </row>
    <row r="409" s="15" customFormat="1">
      <c r="A409" s="15"/>
      <c r="B409" s="255"/>
      <c r="C409" s="256"/>
      <c r="D409" s="234" t="s">
        <v>159</v>
      </c>
      <c r="E409" s="257" t="s">
        <v>1</v>
      </c>
      <c r="F409" s="258" t="s">
        <v>438</v>
      </c>
      <c r="G409" s="256"/>
      <c r="H409" s="257" t="s">
        <v>1</v>
      </c>
      <c r="I409" s="259"/>
      <c r="J409" s="256"/>
      <c r="K409" s="256"/>
      <c r="L409" s="260"/>
      <c r="M409" s="261"/>
      <c r="N409" s="262"/>
      <c r="O409" s="262"/>
      <c r="P409" s="262"/>
      <c r="Q409" s="262"/>
      <c r="R409" s="262"/>
      <c r="S409" s="262"/>
      <c r="T409" s="263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64" t="s">
        <v>159</v>
      </c>
      <c r="AU409" s="264" t="s">
        <v>86</v>
      </c>
      <c r="AV409" s="15" t="s">
        <v>84</v>
      </c>
      <c r="AW409" s="15" t="s">
        <v>32</v>
      </c>
      <c r="AX409" s="15" t="s">
        <v>76</v>
      </c>
      <c r="AY409" s="264" t="s">
        <v>151</v>
      </c>
    </row>
    <row r="410" s="13" customFormat="1">
      <c r="A410" s="13"/>
      <c r="B410" s="232"/>
      <c r="C410" s="233"/>
      <c r="D410" s="234" t="s">
        <v>159</v>
      </c>
      <c r="E410" s="235" t="s">
        <v>1</v>
      </c>
      <c r="F410" s="236" t="s">
        <v>439</v>
      </c>
      <c r="G410" s="233"/>
      <c r="H410" s="237">
        <v>10.811999999999999</v>
      </c>
      <c r="I410" s="238"/>
      <c r="J410" s="233"/>
      <c r="K410" s="233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159</v>
      </c>
      <c r="AU410" s="243" t="s">
        <v>86</v>
      </c>
      <c r="AV410" s="13" t="s">
        <v>86</v>
      </c>
      <c r="AW410" s="13" t="s">
        <v>32</v>
      </c>
      <c r="AX410" s="13" t="s">
        <v>76</v>
      </c>
      <c r="AY410" s="243" t="s">
        <v>151</v>
      </c>
    </row>
    <row r="411" s="15" customFormat="1">
      <c r="A411" s="15"/>
      <c r="B411" s="255"/>
      <c r="C411" s="256"/>
      <c r="D411" s="234" t="s">
        <v>159</v>
      </c>
      <c r="E411" s="257" t="s">
        <v>1</v>
      </c>
      <c r="F411" s="258" t="s">
        <v>440</v>
      </c>
      <c r="G411" s="256"/>
      <c r="H411" s="257" t="s">
        <v>1</v>
      </c>
      <c r="I411" s="259"/>
      <c r="J411" s="256"/>
      <c r="K411" s="256"/>
      <c r="L411" s="260"/>
      <c r="M411" s="261"/>
      <c r="N411" s="262"/>
      <c r="O411" s="262"/>
      <c r="P411" s="262"/>
      <c r="Q411" s="262"/>
      <c r="R411" s="262"/>
      <c r="S411" s="262"/>
      <c r="T411" s="263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4" t="s">
        <v>159</v>
      </c>
      <c r="AU411" s="264" t="s">
        <v>86</v>
      </c>
      <c r="AV411" s="15" t="s">
        <v>84</v>
      </c>
      <c r="AW411" s="15" t="s">
        <v>32</v>
      </c>
      <c r="AX411" s="15" t="s">
        <v>76</v>
      </c>
      <c r="AY411" s="264" t="s">
        <v>151</v>
      </c>
    </row>
    <row r="412" s="13" customFormat="1">
      <c r="A412" s="13"/>
      <c r="B412" s="232"/>
      <c r="C412" s="233"/>
      <c r="D412" s="234" t="s">
        <v>159</v>
      </c>
      <c r="E412" s="235" t="s">
        <v>1</v>
      </c>
      <c r="F412" s="236" t="s">
        <v>441</v>
      </c>
      <c r="G412" s="233"/>
      <c r="H412" s="237">
        <v>8.5500000000000007</v>
      </c>
      <c r="I412" s="238"/>
      <c r="J412" s="233"/>
      <c r="K412" s="233"/>
      <c r="L412" s="239"/>
      <c r="M412" s="240"/>
      <c r="N412" s="241"/>
      <c r="O412" s="241"/>
      <c r="P412" s="241"/>
      <c r="Q412" s="241"/>
      <c r="R412" s="241"/>
      <c r="S412" s="241"/>
      <c r="T412" s="24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3" t="s">
        <v>159</v>
      </c>
      <c r="AU412" s="243" t="s">
        <v>86</v>
      </c>
      <c r="AV412" s="13" t="s">
        <v>86</v>
      </c>
      <c r="AW412" s="13" t="s">
        <v>32</v>
      </c>
      <c r="AX412" s="13" t="s">
        <v>76</v>
      </c>
      <c r="AY412" s="243" t="s">
        <v>151</v>
      </c>
    </row>
    <row r="413" s="14" customFormat="1">
      <c r="A413" s="14"/>
      <c r="B413" s="244"/>
      <c r="C413" s="245"/>
      <c r="D413" s="234" t="s">
        <v>159</v>
      </c>
      <c r="E413" s="246" t="s">
        <v>1</v>
      </c>
      <c r="F413" s="247" t="s">
        <v>161</v>
      </c>
      <c r="G413" s="245"/>
      <c r="H413" s="248">
        <v>19.361999999999998</v>
      </c>
      <c r="I413" s="249"/>
      <c r="J413" s="245"/>
      <c r="K413" s="245"/>
      <c r="L413" s="250"/>
      <c r="M413" s="251"/>
      <c r="N413" s="252"/>
      <c r="O413" s="252"/>
      <c r="P413" s="252"/>
      <c r="Q413" s="252"/>
      <c r="R413" s="252"/>
      <c r="S413" s="252"/>
      <c r="T413" s="253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4" t="s">
        <v>159</v>
      </c>
      <c r="AU413" s="254" t="s">
        <v>86</v>
      </c>
      <c r="AV413" s="14" t="s">
        <v>158</v>
      </c>
      <c r="AW413" s="14" t="s">
        <v>32</v>
      </c>
      <c r="AX413" s="14" t="s">
        <v>84</v>
      </c>
      <c r="AY413" s="254" t="s">
        <v>151</v>
      </c>
    </row>
    <row r="414" s="2" customFormat="1">
      <c r="A414" s="39"/>
      <c r="B414" s="40"/>
      <c r="C414" s="219" t="s">
        <v>300</v>
      </c>
      <c r="D414" s="219" t="s">
        <v>153</v>
      </c>
      <c r="E414" s="220" t="s">
        <v>450</v>
      </c>
      <c r="F414" s="221" t="s">
        <v>451</v>
      </c>
      <c r="G414" s="222" t="s">
        <v>232</v>
      </c>
      <c r="H414" s="223">
        <v>8.8100000000000005</v>
      </c>
      <c r="I414" s="224"/>
      <c r="J414" s="225">
        <f>ROUND(I414*H414,2)</f>
        <v>0</v>
      </c>
      <c r="K414" s="221" t="s">
        <v>157</v>
      </c>
      <c r="L414" s="45"/>
      <c r="M414" s="226" t="s">
        <v>1</v>
      </c>
      <c r="N414" s="227" t="s">
        <v>41</v>
      </c>
      <c r="O414" s="92"/>
      <c r="P414" s="228">
        <f>O414*H414</f>
        <v>0</v>
      </c>
      <c r="Q414" s="228">
        <v>0</v>
      </c>
      <c r="R414" s="228">
        <f>Q414*H414</f>
        <v>0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158</v>
      </c>
      <c r="AT414" s="230" t="s">
        <v>153</v>
      </c>
      <c r="AU414" s="230" t="s">
        <v>86</v>
      </c>
      <c r="AY414" s="18" t="s">
        <v>151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84</v>
      </c>
      <c r="BK414" s="231">
        <f>ROUND(I414*H414,2)</f>
        <v>0</v>
      </c>
      <c r="BL414" s="18" t="s">
        <v>158</v>
      </c>
      <c r="BM414" s="230" t="s">
        <v>452</v>
      </c>
    </row>
    <row r="415" s="15" customFormat="1">
      <c r="A415" s="15"/>
      <c r="B415" s="255"/>
      <c r="C415" s="256"/>
      <c r="D415" s="234" t="s">
        <v>159</v>
      </c>
      <c r="E415" s="257" t="s">
        <v>1</v>
      </c>
      <c r="F415" s="258" t="s">
        <v>403</v>
      </c>
      <c r="G415" s="256"/>
      <c r="H415" s="257" t="s">
        <v>1</v>
      </c>
      <c r="I415" s="259"/>
      <c r="J415" s="256"/>
      <c r="K415" s="256"/>
      <c r="L415" s="260"/>
      <c r="M415" s="261"/>
      <c r="N415" s="262"/>
      <c r="O415" s="262"/>
      <c r="P415" s="262"/>
      <c r="Q415" s="262"/>
      <c r="R415" s="262"/>
      <c r="S415" s="262"/>
      <c r="T415" s="263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4" t="s">
        <v>159</v>
      </c>
      <c r="AU415" s="264" t="s">
        <v>86</v>
      </c>
      <c r="AV415" s="15" t="s">
        <v>84</v>
      </c>
      <c r="AW415" s="15" t="s">
        <v>32</v>
      </c>
      <c r="AX415" s="15" t="s">
        <v>76</v>
      </c>
      <c r="AY415" s="264" t="s">
        <v>151</v>
      </c>
    </row>
    <row r="416" s="13" customFormat="1">
      <c r="A416" s="13"/>
      <c r="B416" s="232"/>
      <c r="C416" s="233"/>
      <c r="D416" s="234" t="s">
        <v>159</v>
      </c>
      <c r="E416" s="235" t="s">
        <v>1</v>
      </c>
      <c r="F416" s="236" t="s">
        <v>404</v>
      </c>
      <c r="G416" s="233"/>
      <c r="H416" s="237">
        <v>0.35999999999999999</v>
      </c>
      <c r="I416" s="238"/>
      <c r="J416" s="233"/>
      <c r="K416" s="233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159</v>
      </c>
      <c r="AU416" s="243" t="s">
        <v>86</v>
      </c>
      <c r="AV416" s="13" t="s">
        <v>86</v>
      </c>
      <c r="AW416" s="13" t="s">
        <v>32</v>
      </c>
      <c r="AX416" s="13" t="s">
        <v>76</v>
      </c>
      <c r="AY416" s="243" t="s">
        <v>151</v>
      </c>
    </row>
    <row r="417" s="13" customFormat="1">
      <c r="A417" s="13"/>
      <c r="B417" s="232"/>
      <c r="C417" s="233"/>
      <c r="D417" s="234" t="s">
        <v>159</v>
      </c>
      <c r="E417" s="235" t="s">
        <v>1</v>
      </c>
      <c r="F417" s="236" t="s">
        <v>405</v>
      </c>
      <c r="G417" s="233"/>
      <c r="H417" s="237">
        <v>6.085</v>
      </c>
      <c r="I417" s="238"/>
      <c r="J417" s="233"/>
      <c r="K417" s="233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159</v>
      </c>
      <c r="AU417" s="243" t="s">
        <v>86</v>
      </c>
      <c r="AV417" s="13" t="s">
        <v>86</v>
      </c>
      <c r="AW417" s="13" t="s">
        <v>32</v>
      </c>
      <c r="AX417" s="13" t="s">
        <v>76</v>
      </c>
      <c r="AY417" s="243" t="s">
        <v>151</v>
      </c>
    </row>
    <row r="418" s="16" customFormat="1">
      <c r="A418" s="16"/>
      <c r="B418" s="275"/>
      <c r="C418" s="276"/>
      <c r="D418" s="234" t="s">
        <v>159</v>
      </c>
      <c r="E418" s="277" t="s">
        <v>1</v>
      </c>
      <c r="F418" s="278" t="s">
        <v>252</v>
      </c>
      <c r="G418" s="276"/>
      <c r="H418" s="279">
        <v>6.4450000000000003</v>
      </c>
      <c r="I418" s="280"/>
      <c r="J418" s="276"/>
      <c r="K418" s="276"/>
      <c r="L418" s="281"/>
      <c r="M418" s="282"/>
      <c r="N418" s="283"/>
      <c r="O418" s="283"/>
      <c r="P418" s="283"/>
      <c r="Q418" s="283"/>
      <c r="R418" s="283"/>
      <c r="S418" s="283"/>
      <c r="T418" s="284"/>
      <c r="U418" s="16"/>
      <c r="V418" s="16"/>
      <c r="W418" s="16"/>
      <c r="X418" s="16"/>
      <c r="Y418" s="16"/>
      <c r="Z418" s="16"/>
      <c r="AA418" s="16"/>
      <c r="AB418" s="16"/>
      <c r="AC418" s="16"/>
      <c r="AD418" s="16"/>
      <c r="AE418" s="16"/>
      <c r="AT418" s="285" t="s">
        <v>159</v>
      </c>
      <c r="AU418" s="285" t="s">
        <v>86</v>
      </c>
      <c r="AV418" s="16" t="s">
        <v>165</v>
      </c>
      <c r="AW418" s="16" t="s">
        <v>32</v>
      </c>
      <c r="AX418" s="16" t="s">
        <v>76</v>
      </c>
      <c r="AY418" s="285" t="s">
        <v>151</v>
      </c>
    </row>
    <row r="419" s="15" customFormat="1">
      <c r="A419" s="15"/>
      <c r="B419" s="255"/>
      <c r="C419" s="256"/>
      <c r="D419" s="234" t="s">
        <v>159</v>
      </c>
      <c r="E419" s="257" t="s">
        <v>1</v>
      </c>
      <c r="F419" s="258" t="s">
        <v>453</v>
      </c>
      <c r="G419" s="256"/>
      <c r="H419" s="257" t="s">
        <v>1</v>
      </c>
      <c r="I419" s="259"/>
      <c r="J419" s="256"/>
      <c r="K419" s="256"/>
      <c r="L419" s="260"/>
      <c r="M419" s="261"/>
      <c r="N419" s="262"/>
      <c r="O419" s="262"/>
      <c r="P419" s="262"/>
      <c r="Q419" s="262"/>
      <c r="R419" s="262"/>
      <c r="S419" s="262"/>
      <c r="T419" s="263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4" t="s">
        <v>159</v>
      </c>
      <c r="AU419" s="264" t="s">
        <v>86</v>
      </c>
      <c r="AV419" s="15" t="s">
        <v>84</v>
      </c>
      <c r="AW419" s="15" t="s">
        <v>32</v>
      </c>
      <c r="AX419" s="15" t="s">
        <v>76</v>
      </c>
      <c r="AY419" s="264" t="s">
        <v>151</v>
      </c>
    </row>
    <row r="420" s="13" customFormat="1">
      <c r="A420" s="13"/>
      <c r="B420" s="232"/>
      <c r="C420" s="233"/>
      <c r="D420" s="234" t="s">
        <v>159</v>
      </c>
      <c r="E420" s="235" t="s">
        <v>1</v>
      </c>
      <c r="F420" s="236" t="s">
        <v>454</v>
      </c>
      <c r="G420" s="233"/>
      <c r="H420" s="237">
        <v>2.3650000000000002</v>
      </c>
      <c r="I420" s="238"/>
      <c r="J420" s="233"/>
      <c r="K420" s="233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159</v>
      </c>
      <c r="AU420" s="243" t="s">
        <v>86</v>
      </c>
      <c r="AV420" s="13" t="s">
        <v>86</v>
      </c>
      <c r="AW420" s="13" t="s">
        <v>32</v>
      </c>
      <c r="AX420" s="13" t="s">
        <v>76</v>
      </c>
      <c r="AY420" s="243" t="s">
        <v>151</v>
      </c>
    </row>
    <row r="421" s="14" customFormat="1">
      <c r="A421" s="14"/>
      <c r="B421" s="244"/>
      <c r="C421" s="245"/>
      <c r="D421" s="234" t="s">
        <v>159</v>
      </c>
      <c r="E421" s="246" t="s">
        <v>1</v>
      </c>
      <c r="F421" s="247" t="s">
        <v>161</v>
      </c>
      <c r="G421" s="245"/>
      <c r="H421" s="248">
        <v>8.8100000000000005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4" t="s">
        <v>159</v>
      </c>
      <c r="AU421" s="254" t="s">
        <v>86</v>
      </c>
      <c r="AV421" s="14" t="s">
        <v>158</v>
      </c>
      <c r="AW421" s="14" t="s">
        <v>32</v>
      </c>
      <c r="AX421" s="14" t="s">
        <v>84</v>
      </c>
      <c r="AY421" s="254" t="s">
        <v>151</v>
      </c>
    </row>
    <row r="422" s="2" customFormat="1" ht="44.25" customHeight="1">
      <c r="A422" s="39"/>
      <c r="B422" s="40"/>
      <c r="C422" s="219" t="s">
        <v>455</v>
      </c>
      <c r="D422" s="219" t="s">
        <v>153</v>
      </c>
      <c r="E422" s="220" t="s">
        <v>456</v>
      </c>
      <c r="F422" s="221" t="s">
        <v>457</v>
      </c>
      <c r="G422" s="222" t="s">
        <v>232</v>
      </c>
      <c r="H422" s="223">
        <v>321.23700000000002</v>
      </c>
      <c r="I422" s="224"/>
      <c r="J422" s="225">
        <f>ROUND(I422*H422,2)</f>
        <v>0</v>
      </c>
      <c r="K422" s="221" t="s">
        <v>157</v>
      </c>
      <c r="L422" s="45"/>
      <c r="M422" s="226" t="s">
        <v>1</v>
      </c>
      <c r="N422" s="227" t="s">
        <v>41</v>
      </c>
      <c r="O422" s="92"/>
      <c r="P422" s="228">
        <f>O422*H422</f>
        <v>0</v>
      </c>
      <c r="Q422" s="228">
        <v>0</v>
      </c>
      <c r="R422" s="228">
        <f>Q422*H422</f>
        <v>0</v>
      </c>
      <c r="S422" s="228">
        <v>0</v>
      </c>
      <c r="T422" s="22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0" t="s">
        <v>158</v>
      </c>
      <c r="AT422" s="230" t="s">
        <v>153</v>
      </c>
      <c r="AU422" s="230" t="s">
        <v>86</v>
      </c>
      <c r="AY422" s="18" t="s">
        <v>151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8" t="s">
        <v>84</v>
      </c>
      <c r="BK422" s="231">
        <f>ROUND(I422*H422,2)</f>
        <v>0</v>
      </c>
      <c r="BL422" s="18" t="s">
        <v>158</v>
      </c>
      <c r="BM422" s="230" t="s">
        <v>458</v>
      </c>
    </row>
    <row r="423" s="15" customFormat="1">
      <c r="A423" s="15"/>
      <c r="B423" s="255"/>
      <c r="C423" s="256"/>
      <c r="D423" s="234" t="s">
        <v>159</v>
      </c>
      <c r="E423" s="257" t="s">
        <v>1</v>
      </c>
      <c r="F423" s="258" t="s">
        <v>399</v>
      </c>
      <c r="G423" s="256"/>
      <c r="H423" s="257" t="s">
        <v>1</v>
      </c>
      <c r="I423" s="259"/>
      <c r="J423" s="256"/>
      <c r="K423" s="256"/>
      <c r="L423" s="260"/>
      <c r="M423" s="261"/>
      <c r="N423" s="262"/>
      <c r="O423" s="262"/>
      <c r="P423" s="262"/>
      <c r="Q423" s="262"/>
      <c r="R423" s="262"/>
      <c r="S423" s="262"/>
      <c r="T423" s="263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64" t="s">
        <v>159</v>
      </c>
      <c r="AU423" s="264" t="s">
        <v>86</v>
      </c>
      <c r="AV423" s="15" t="s">
        <v>84</v>
      </c>
      <c r="AW423" s="15" t="s">
        <v>32</v>
      </c>
      <c r="AX423" s="15" t="s">
        <v>76</v>
      </c>
      <c r="AY423" s="264" t="s">
        <v>151</v>
      </c>
    </row>
    <row r="424" s="13" customFormat="1">
      <c r="A424" s="13"/>
      <c r="B424" s="232"/>
      <c r="C424" s="233"/>
      <c r="D424" s="234" t="s">
        <v>159</v>
      </c>
      <c r="E424" s="235" t="s">
        <v>1</v>
      </c>
      <c r="F424" s="236" t="s">
        <v>400</v>
      </c>
      <c r="G424" s="233"/>
      <c r="H424" s="237">
        <v>46.668999999999997</v>
      </c>
      <c r="I424" s="238"/>
      <c r="J424" s="233"/>
      <c r="K424" s="233"/>
      <c r="L424" s="239"/>
      <c r="M424" s="240"/>
      <c r="N424" s="241"/>
      <c r="O424" s="241"/>
      <c r="P424" s="241"/>
      <c r="Q424" s="241"/>
      <c r="R424" s="241"/>
      <c r="S424" s="241"/>
      <c r="T424" s="24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3" t="s">
        <v>159</v>
      </c>
      <c r="AU424" s="243" t="s">
        <v>86</v>
      </c>
      <c r="AV424" s="13" t="s">
        <v>86</v>
      </c>
      <c r="AW424" s="13" t="s">
        <v>32</v>
      </c>
      <c r="AX424" s="13" t="s">
        <v>76</v>
      </c>
      <c r="AY424" s="243" t="s">
        <v>151</v>
      </c>
    </row>
    <row r="425" s="13" customFormat="1">
      <c r="A425" s="13"/>
      <c r="B425" s="232"/>
      <c r="C425" s="233"/>
      <c r="D425" s="234" t="s">
        <v>159</v>
      </c>
      <c r="E425" s="235" t="s">
        <v>1</v>
      </c>
      <c r="F425" s="236" t="s">
        <v>401</v>
      </c>
      <c r="G425" s="233"/>
      <c r="H425" s="237">
        <v>-0.88</v>
      </c>
      <c r="I425" s="238"/>
      <c r="J425" s="233"/>
      <c r="K425" s="233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159</v>
      </c>
      <c r="AU425" s="243" t="s">
        <v>86</v>
      </c>
      <c r="AV425" s="13" t="s">
        <v>86</v>
      </c>
      <c r="AW425" s="13" t="s">
        <v>32</v>
      </c>
      <c r="AX425" s="13" t="s">
        <v>76</v>
      </c>
      <c r="AY425" s="243" t="s">
        <v>151</v>
      </c>
    </row>
    <row r="426" s="13" customFormat="1">
      <c r="A426" s="13"/>
      <c r="B426" s="232"/>
      <c r="C426" s="233"/>
      <c r="D426" s="234" t="s">
        <v>159</v>
      </c>
      <c r="E426" s="235" t="s">
        <v>1</v>
      </c>
      <c r="F426" s="236" t="s">
        <v>402</v>
      </c>
      <c r="G426" s="233"/>
      <c r="H426" s="237">
        <v>20.460999999999999</v>
      </c>
      <c r="I426" s="238"/>
      <c r="J426" s="233"/>
      <c r="K426" s="233"/>
      <c r="L426" s="239"/>
      <c r="M426" s="240"/>
      <c r="N426" s="241"/>
      <c r="O426" s="241"/>
      <c r="P426" s="241"/>
      <c r="Q426" s="241"/>
      <c r="R426" s="241"/>
      <c r="S426" s="241"/>
      <c r="T426" s="24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3" t="s">
        <v>159</v>
      </c>
      <c r="AU426" s="243" t="s">
        <v>86</v>
      </c>
      <c r="AV426" s="13" t="s">
        <v>86</v>
      </c>
      <c r="AW426" s="13" t="s">
        <v>32</v>
      </c>
      <c r="AX426" s="13" t="s">
        <v>76</v>
      </c>
      <c r="AY426" s="243" t="s">
        <v>151</v>
      </c>
    </row>
    <row r="427" s="16" customFormat="1">
      <c r="A427" s="16"/>
      <c r="B427" s="275"/>
      <c r="C427" s="276"/>
      <c r="D427" s="234" t="s">
        <v>159</v>
      </c>
      <c r="E427" s="277" t="s">
        <v>1</v>
      </c>
      <c r="F427" s="278" t="s">
        <v>252</v>
      </c>
      <c r="G427" s="276"/>
      <c r="H427" s="279">
        <v>66.25</v>
      </c>
      <c r="I427" s="280"/>
      <c r="J427" s="276"/>
      <c r="K427" s="276"/>
      <c r="L427" s="281"/>
      <c r="M427" s="282"/>
      <c r="N427" s="283"/>
      <c r="O427" s="283"/>
      <c r="P427" s="283"/>
      <c r="Q427" s="283"/>
      <c r="R427" s="283"/>
      <c r="S427" s="283"/>
      <c r="T427" s="284"/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T427" s="285" t="s">
        <v>159</v>
      </c>
      <c r="AU427" s="285" t="s">
        <v>86</v>
      </c>
      <c r="AV427" s="16" t="s">
        <v>165</v>
      </c>
      <c r="AW427" s="16" t="s">
        <v>32</v>
      </c>
      <c r="AX427" s="16" t="s">
        <v>76</v>
      </c>
      <c r="AY427" s="285" t="s">
        <v>151</v>
      </c>
    </row>
    <row r="428" s="15" customFormat="1">
      <c r="A428" s="15"/>
      <c r="B428" s="255"/>
      <c r="C428" s="256"/>
      <c r="D428" s="234" t="s">
        <v>159</v>
      </c>
      <c r="E428" s="257" t="s">
        <v>1</v>
      </c>
      <c r="F428" s="258" t="s">
        <v>459</v>
      </c>
      <c r="G428" s="256"/>
      <c r="H428" s="257" t="s">
        <v>1</v>
      </c>
      <c r="I428" s="259"/>
      <c r="J428" s="256"/>
      <c r="K428" s="256"/>
      <c r="L428" s="260"/>
      <c r="M428" s="261"/>
      <c r="N428" s="262"/>
      <c r="O428" s="262"/>
      <c r="P428" s="262"/>
      <c r="Q428" s="262"/>
      <c r="R428" s="262"/>
      <c r="S428" s="262"/>
      <c r="T428" s="263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4" t="s">
        <v>159</v>
      </c>
      <c r="AU428" s="264" t="s">
        <v>86</v>
      </c>
      <c r="AV428" s="15" t="s">
        <v>84</v>
      </c>
      <c r="AW428" s="15" t="s">
        <v>32</v>
      </c>
      <c r="AX428" s="15" t="s">
        <v>76</v>
      </c>
      <c r="AY428" s="264" t="s">
        <v>151</v>
      </c>
    </row>
    <row r="429" s="13" customFormat="1">
      <c r="A429" s="13"/>
      <c r="B429" s="232"/>
      <c r="C429" s="233"/>
      <c r="D429" s="234" t="s">
        <v>159</v>
      </c>
      <c r="E429" s="235" t="s">
        <v>1</v>
      </c>
      <c r="F429" s="236" t="s">
        <v>460</v>
      </c>
      <c r="G429" s="233"/>
      <c r="H429" s="237">
        <v>107.301</v>
      </c>
      <c r="I429" s="238"/>
      <c r="J429" s="233"/>
      <c r="K429" s="233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159</v>
      </c>
      <c r="AU429" s="243" t="s">
        <v>86</v>
      </c>
      <c r="AV429" s="13" t="s">
        <v>86</v>
      </c>
      <c r="AW429" s="13" t="s">
        <v>32</v>
      </c>
      <c r="AX429" s="13" t="s">
        <v>76</v>
      </c>
      <c r="AY429" s="243" t="s">
        <v>151</v>
      </c>
    </row>
    <row r="430" s="15" customFormat="1">
      <c r="A430" s="15"/>
      <c r="B430" s="255"/>
      <c r="C430" s="256"/>
      <c r="D430" s="234" t="s">
        <v>159</v>
      </c>
      <c r="E430" s="257" t="s">
        <v>1</v>
      </c>
      <c r="F430" s="258" t="s">
        <v>461</v>
      </c>
      <c r="G430" s="256"/>
      <c r="H430" s="257" t="s">
        <v>1</v>
      </c>
      <c r="I430" s="259"/>
      <c r="J430" s="256"/>
      <c r="K430" s="256"/>
      <c r="L430" s="260"/>
      <c r="M430" s="261"/>
      <c r="N430" s="262"/>
      <c r="O430" s="262"/>
      <c r="P430" s="262"/>
      <c r="Q430" s="262"/>
      <c r="R430" s="262"/>
      <c r="S430" s="262"/>
      <c r="T430" s="263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4" t="s">
        <v>159</v>
      </c>
      <c r="AU430" s="264" t="s">
        <v>86</v>
      </c>
      <c r="AV430" s="15" t="s">
        <v>84</v>
      </c>
      <c r="AW430" s="15" t="s">
        <v>32</v>
      </c>
      <c r="AX430" s="15" t="s">
        <v>76</v>
      </c>
      <c r="AY430" s="264" t="s">
        <v>151</v>
      </c>
    </row>
    <row r="431" s="13" customFormat="1">
      <c r="A431" s="13"/>
      <c r="B431" s="232"/>
      <c r="C431" s="233"/>
      <c r="D431" s="234" t="s">
        <v>159</v>
      </c>
      <c r="E431" s="235" t="s">
        <v>1</v>
      </c>
      <c r="F431" s="236" t="s">
        <v>462</v>
      </c>
      <c r="G431" s="233"/>
      <c r="H431" s="237">
        <v>-39.921999999999997</v>
      </c>
      <c r="I431" s="238"/>
      <c r="J431" s="233"/>
      <c r="K431" s="233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159</v>
      </c>
      <c r="AU431" s="243" t="s">
        <v>86</v>
      </c>
      <c r="AV431" s="13" t="s">
        <v>86</v>
      </c>
      <c r="AW431" s="13" t="s">
        <v>32</v>
      </c>
      <c r="AX431" s="13" t="s">
        <v>76</v>
      </c>
      <c r="AY431" s="243" t="s">
        <v>151</v>
      </c>
    </row>
    <row r="432" s="15" customFormat="1">
      <c r="A432" s="15"/>
      <c r="B432" s="255"/>
      <c r="C432" s="256"/>
      <c r="D432" s="234" t="s">
        <v>159</v>
      </c>
      <c r="E432" s="257" t="s">
        <v>1</v>
      </c>
      <c r="F432" s="258" t="s">
        <v>463</v>
      </c>
      <c r="G432" s="256"/>
      <c r="H432" s="257" t="s">
        <v>1</v>
      </c>
      <c r="I432" s="259"/>
      <c r="J432" s="256"/>
      <c r="K432" s="256"/>
      <c r="L432" s="260"/>
      <c r="M432" s="261"/>
      <c r="N432" s="262"/>
      <c r="O432" s="262"/>
      <c r="P432" s="262"/>
      <c r="Q432" s="262"/>
      <c r="R432" s="262"/>
      <c r="S432" s="262"/>
      <c r="T432" s="263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4" t="s">
        <v>159</v>
      </c>
      <c r="AU432" s="264" t="s">
        <v>86</v>
      </c>
      <c r="AV432" s="15" t="s">
        <v>84</v>
      </c>
      <c r="AW432" s="15" t="s">
        <v>32</v>
      </c>
      <c r="AX432" s="15" t="s">
        <v>76</v>
      </c>
      <c r="AY432" s="264" t="s">
        <v>151</v>
      </c>
    </row>
    <row r="433" s="13" customFormat="1">
      <c r="A433" s="13"/>
      <c r="B433" s="232"/>
      <c r="C433" s="233"/>
      <c r="D433" s="234" t="s">
        <v>159</v>
      </c>
      <c r="E433" s="235" t="s">
        <v>1</v>
      </c>
      <c r="F433" s="236" t="s">
        <v>464</v>
      </c>
      <c r="G433" s="233"/>
      <c r="H433" s="237">
        <v>-10.811999999999999</v>
      </c>
      <c r="I433" s="238"/>
      <c r="J433" s="233"/>
      <c r="K433" s="233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159</v>
      </c>
      <c r="AU433" s="243" t="s">
        <v>86</v>
      </c>
      <c r="AV433" s="13" t="s">
        <v>86</v>
      </c>
      <c r="AW433" s="13" t="s">
        <v>32</v>
      </c>
      <c r="AX433" s="13" t="s">
        <v>76</v>
      </c>
      <c r="AY433" s="243" t="s">
        <v>151</v>
      </c>
    </row>
    <row r="434" s="15" customFormat="1">
      <c r="A434" s="15"/>
      <c r="B434" s="255"/>
      <c r="C434" s="256"/>
      <c r="D434" s="234" t="s">
        <v>159</v>
      </c>
      <c r="E434" s="257" t="s">
        <v>1</v>
      </c>
      <c r="F434" s="258" t="s">
        <v>465</v>
      </c>
      <c r="G434" s="256"/>
      <c r="H434" s="257" t="s">
        <v>1</v>
      </c>
      <c r="I434" s="259"/>
      <c r="J434" s="256"/>
      <c r="K434" s="256"/>
      <c r="L434" s="260"/>
      <c r="M434" s="261"/>
      <c r="N434" s="262"/>
      <c r="O434" s="262"/>
      <c r="P434" s="262"/>
      <c r="Q434" s="262"/>
      <c r="R434" s="262"/>
      <c r="S434" s="262"/>
      <c r="T434" s="263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64" t="s">
        <v>159</v>
      </c>
      <c r="AU434" s="264" t="s">
        <v>86</v>
      </c>
      <c r="AV434" s="15" t="s">
        <v>84</v>
      </c>
      <c r="AW434" s="15" t="s">
        <v>32</v>
      </c>
      <c r="AX434" s="15" t="s">
        <v>76</v>
      </c>
      <c r="AY434" s="264" t="s">
        <v>151</v>
      </c>
    </row>
    <row r="435" s="13" customFormat="1">
      <c r="A435" s="13"/>
      <c r="B435" s="232"/>
      <c r="C435" s="233"/>
      <c r="D435" s="234" t="s">
        <v>159</v>
      </c>
      <c r="E435" s="235" t="s">
        <v>1</v>
      </c>
      <c r="F435" s="236" t="s">
        <v>466</v>
      </c>
      <c r="G435" s="233"/>
      <c r="H435" s="237">
        <v>18.975000000000001</v>
      </c>
      <c r="I435" s="238"/>
      <c r="J435" s="233"/>
      <c r="K435" s="233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159</v>
      </c>
      <c r="AU435" s="243" t="s">
        <v>86</v>
      </c>
      <c r="AV435" s="13" t="s">
        <v>86</v>
      </c>
      <c r="AW435" s="13" t="s">
        <v>32</v>
      </c>
      <c r="AX435" s="13" t="s">
        <v>76</v>
      </c>
      <c r="AY435" s="243" t="s">
        <v>151</v>
      </c>
    </row>
    <row r="436" s="16" customFormat="1">
      <c r="A436" s="16"/>
      <c r="B436" s="275"/>
      <c r="C436" s="276"/>
      <c r="D436" s="234" t="s">
        <v>159</v>
      </c>
      <c r="E436" s="277" t="s">
        <v>1</v>
      </c>
      <c r="F436" s="278" t="s">
        <v>252</v>
      </c>
      <c r="G436" s="276"/>
      <c r="H436" s="279">
        <v>75.542000000000002</v>
      </c>
      <c r="I436" s="280"/>
      <c r="J436" s="276"/>
      <c r="K436" s="276"/>
      <c r="L436" s="281"/>
      <c r="M436" s="282"/>
      <c r="N436" s="283"/>
      <c r="O436" s="283"/>
      <c r="P436" s="283"/>
      <c r="Q436" s="283"/>
      <c r="R436" s="283"/>
      <c r="S436" s="283"/>
      <c r="T436" s="284"/>
      <c r="U436" s="16"/>
      <c r="V436" s="16"/>
      <c r="W436" s="16"/>
      <c r="X436" s="16"/>
      <c r="Y436" s="16"/>
      <c r="Z436" s="16"/>
      <c r="AA436" s="16"/>
      <c r="AB436" s="16"/>
      <c r="AC436" s="16"/>
      <c r="AD436" s="16"/>
      <c r="AE436" s="16"/>
      <c r="AT436" s="285" t="s">
        <v>159</v>
      </c>
      <c r="AU436" s="285" t="s">
        <v>86</v>
      </c>
      <c r="AV436" s="16" t="s">
        <v>165</v>
      </c>
      <c r="AW436" s="16" t="s">
        <v>32</v>
      </c>
      <c r="AX436" s="16" t="s">
        <v>76</v>
      </c>
      <c r="AY436" s="285" t="s">
        <v>151</v>
      </c>
    </row>
    <row r="437" s="15" customFormat="1">
      <c r="A437" s="15"/>
      <c r="B437" s="255"/>
      <c r="C437" s="256"/>
      <c r="D437" s="234" t="s">
        <v>159</v>
      </c>
      <c r="E437" s="257" t="s">
        <v>1</v>
      </c>
      <c r="F437" s="258" t="s">
        <v>408</v>
      </c>
      <c r="G437" s="256"/>
      <c r="H437" s="257" t="s">
        <v>1</v>
      </c>
      <c r="I437" s="259"/>
      <c r="J437" s="256"/>
      <c r="K437" s="256"/>
      <c r="L437" s="260"/>
      <c r="M437" s="261"/>
      <c r="N437" s="262"/>
      <c r="O437" s="262"/>
      <c r="P437" s="262"/>
      <c r="Q437" s="262"/>
      <c r="R437" s="262"/>
      <c r="S437" s="262"/>
      <c r="T437" s="263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64" t="s">
        <v>159</v>
      </c>
      <c r="AU437" s="264" t="s">
        <v>86</v>
      </c>
      <c r="AV437" s="15" t="s">
        <v>84</v>
      </c>
      <c r="AW437" s="15" t="s">
        <v>32</v>
      </c>
      <c r="AX437" s="15" t="s">
        <v>76</v>
      </c>
      <c r="AY437" s="264" t="s">
        <v>151</v>
      </c>
    </row>
    <row r="438" s="13" customFormat="1">
      <c r="A438" s="13"/>
      <c r="B438" s="232"/>
      <c r="C438" s="233"/>
      <c r="D438" s="234" t="s">
        <v>159</v>
      </c>
      <c r="E438" s="235" t="s">
        <v>1</v>
      </c>
      <c r="F438" s="236" t="s">
        <v>467</v>
      </c>
      <c r="G438" s="233"/>
      <c r="H438" s="237">
        <v>27.388000000000002</v>
      </c>
      <c r="I438" s="238"/>
      <c r="J438" s="233"/>
      <c r="K438" s="233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159</v>
      </c>
      <c r="AU438" s="243" t="s">
        <v>86</v>
      </c>
      <c r="AV438" s="13" t="s">
        <v>86</v>
      </c>
      <c r="AW438" s="13" t="s">
        <v>32</v>
      </c>
      <c r="AX438" s="13" t="s">
        <v>76</v>
      </c>
      <c r="AY438" s="243" t="s">
        <v>151</v>
      </c>
    </row>
    <row r="439" s="13" customFormat="1">
      <c r="A439" s="13"/>
      <c r="B439" s="232"/>
      <c r="C439" s="233"/>
      <c r="D439" s="234" t="s">
        <v>159</v>
      </c>
      <c r="E439" s="235" t="s">
        <v>1</v>
      </c>
      <c r="F439" s="236" t="s">
        <v>468</v>
      </c>
      <c r="G439" s="233"/>
      <c r="H439" s="237">
        <v>1.698</v>
      </c>
      <c r="I439" s="238"/>
      <c r="J439" s="233"/>
      <c r="K439" s="233"/>
      <c r="L439" s="239"/>
      <c r="M439" s="240"/>
      <c r="N439" s="241"/>
      <c r="O439" s="241"/>
      <c r="P439" s="241"/>
      <c r="Q439" s="241"/>
      <c r="R439" s="241"/>
      <c r="S439" s="241"/>
      <c r="T439" s="24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3" t="s">
        <v>159</v>
      </c>
      <c r="AU439" s="243" t="s">
        <v>86</v>
      </c>
      <c r="AV439" s="13" t="s">
        <v>86</v>
      </c>
      <c r="AW439" s="13" t="s">
        <v>32</v>
      </c>
      <c r="AX439" s="13" t="s">
        <v>76</v>
      </c>
      <c r="AY439" s="243" t="s">
        <v>151</v>
      </c>
    </row>
    <row r="440" s="15" customFormat="1">
      <c r="A440" s="15"/>
      <c r="B440" s="255"/>
      <c r="C440" s="256"/>
      <c r="D440" s="234" t="s">
        <v>159</v>
      </c>
      <c r="E440" s="257" t="s">
        <v>1</v>
      </c>
      <c r="F440" s="258" t="s">
        <v>469</v>
      </c>
      <c r="G440" s="256"/>
      <c r="H440" s="257" t="s">
        <v>1</v>
      </c>
      <c r="I440" s="259"/>
      <c r="J440" s="256"/>
      <c r="K440" s="256"/>
      <c r="L440" s="260"/>
      <c r="M440" s="261"/>
      <c r="N440" s="262"/>
      <c r="O440" s="262"/>
      <c r="P440" s="262"/>
      <c r="Q440" s="262"/>
      <c r="R440" s="262"/>
      <c r="S440" s="262"/>
      <c r="T440" s="263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64" t="s">
        <v>159</v>
      </c>
      <c r="AU440" s="264" t="s">
        <v>86</v>
      </c>
      <c r="AV440" s="15" t="s">
        <v>84</v>
      </c>
      <c r="AW440" s="15" t="s">
        <v>32</v>
      </c>
      <c r="AX440" s="15" t="s">
        <v>76</v>
      </c>
      <c r="AY440" s="264" t="s">
        <v>151</v>
      </c>
    </row>
    <row r="441" s="13" customFormat="1">
      <c r="A441" s="13"/>
      <c r="B441" s="232"/>
      <c r="C441" s="233"/>
      <c r="D441" s="234" t="s">
        <v>159</v>
      </c>
      <c r="E441" s="235" t="s">
        <v>1</v>
      </c>
      <c r="F441" s="236" t="s">
        <v>470</v>
      </c>
      <c r="G441" s="233"/>
      <c r="H441" s="237">
        <v>53.247999999999998</v>
      </c>
      <c r="I441" s="238"/>
      <c r="J441" s="233"/>
      <c r="K441" s="233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159</v>
      </c>
      <c r="AU441" s="243" t="s">
        <v>86</v>
      </c>
      <c r="AV441" s="13" t="s">
        <v>86</v>
      </c>
      <c r="AW441" s="13" t="s">
        <v>32</v>
      </c>
      <c r="AX441" s="13" t="s">
        <v>76</v>
      </c>
      <c r="AY441" s="243" t="s">
        <v>151</v>
      </c>
    </row>
    <row r="442" s="13" customFormat="1">
      <c r="A442" s="13"/>
      <c r="B442" s="232"/>
      <c r="C442" s="233"/>
      <c r="D442" s="234" t="s">
        <v>159</v>
      </c>
      <c r="E442" s="235" t="s">
        <v>1</v>
      </c>
      <c r="F442" s="236" t="s">
        <v>471</v>
      </c>
      <c r="G442" s="233"/>
      <c r="H442" s="237">
        <v>-7.8799999999999999</v>
      </c>
      <c r="I442" s="238"/>
      <c r="J442" s="233"/>
      <c r="K442" s="233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159</v>
      </c>
      <c r="AU442" s="243" t="s">
        <v>86</v>
      </c>
      <c r="AV442" s="13" t="s">
        <v>86</v>
      </c>
      <c r="AW442" s="13" t="s">
        <v>32</v>
      </c>
      <c r="AX442" s="13" t="s">
        <v>76</v>
      </c>
      <c r="AY442" s="243" t="s">
        <v>151</v>
      </c>
    </row>
    <row r="443" s="13" customFormat="1">
      <c r="A443" s="13"/>
      <c r="B443" s="232"/>
      <c r="C443" s="233"/>
      <c r="D443" s="234" t="s">
        <v>159</v>
      </c>
      <c r="E443" s="235" t="s">
        <v>1</v>
      </c>
      <c r="F443" s="236" t="s">
        <v>472</v>
      </c>
      <c r="G443" s="233"/>
      <c r="H443" s="237">
        <v>2.9700000000000002</v>
      </c>
      <c r="I443" s="238"/>
      <c r="J443" s="233"/>
      <c r="K443" s="233"/>
      <c r="L443" s="239"/>
      <c r="M443" s="240"/>
      <c r="N443" s="241"/>
      <c r="O443" s="241"/>
      <c r="P443" s="241"/>
      <c r="Q443" s="241"/>
      <c r="R443" s="241"/>
      <c r="S443" s="241"/>
      <c r="T443" s="24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3" t="s">
        <v>159</v>
      </c>
      <c r="AU443" s="243" t="s">
        <v>86</v>
      </c>
      <c r="AV443" s="13" t="s">
        <v>86</v>
      </c>
      <c r="AW443" s="13" t="s">
        <v>32</v>
      </c>
      <c r="AX443" s="13" t="s">
        <v>76</v>
      </c>
      <c r="AY443" s="243" t="s">
        <v>151</v>
      </c>
    </row>
    <row r="444" s="16" customFormat="1">
      <c r="A444" s="16"/>
      <c r="B444" s="275"/>
      <c r="C444" s="276"/>
      <c r="D444" s="234" t="s">
        <v>159</v>
      </c>
      <c r="E444" s="277" t="s">
        <v>1</v>
      </c>
      <c r="F444" s="278" t="s">
        <v>252</v>
      </c>
      <c r="G444" s="276"/>
      <c r="H444" s="279">
        <v>77.424000000000007</v>
      </c>
      <c r="I444" s="280"/>
      <c r="J444" s="276"/>
      <c r="K444" s="276"/>
      <c r="L444" s="281"/>
      <c r="M444" s="282"/>
      <c r="N444" s="283"/>
      <c r="O444" s="283"/>
      <c r="P444" s="283"/>
      <c r="Q444" s="283"/>
      <c r="R444" s="283"/>
      <c r="S444" s="283"/>
      <c r="T444" s="284"/>
      <c r="U444" s="16"/>
      <c r="V444" s="16"/>
      <c r="W444" s="16"/>
      <c r="X444" s="16"/>
      <c r="Y444" s="16"/>
      <c r="Z444" s="16"/>
      <c r="AA444" s="16"/>
      <c r="AB444" s="16"/>
      <c r="AC444" s="16"/>
      <c r="AD444" s="16"/>
      <c r="AE444" s="16"/>
      <c r="AT444" s="285" t="s">
        <v>159</v>
      </c>
      <c r="AU444" s="285" t="s">
        <v>86</v>
      </c>
      <c r="AV444" s="16" t="s">
        <v>165</v>
      </c>
      <c r="AW444" s="16" t="s">
        <v>32</v>
      </c>
      <c r="AX444" s="16" t="s">
        <v>76</v>
      </c>
      <c r="AY444" s="285" t="s">
        <v>151</v>
      </c>
    </row>
    <row r="445" s="15" customFormat="1">
      <c r="A445" s="15"/>
      <c r="B445" s="255"/>
      <c r="C445" s="256"/>
      <c r="D445" s="234" t="s">
        <v>159</v>
      </c>
      <c r="E445" s="257" t="s">
        <v>1</v>
      </c>
      <c r="F445" s="258" t="s">
        <v>473</v>
      </c>
      <c r="G445" s="256"/>
      <c r="H445" s="257" t="s">
        <v>1</v>
      </c>
      <c r="I445" s="259"/>
      <c r="J445" s="256"/>
      <c r="K445" s="256"/>
      <c r="L445" s="260"/>
      <c r="M445" s="261"/>
      <c r="N445" s="262"/>
      <c r="O445" s="262"/>
      <c r="P445" s="262"/>
      <c r="Q445" s="262"/>
      <c r="R445" s="262"/>
      <c r="S445" s="262"/>
      <c r="T445" s="263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4" t="s">
        <v>159</v>
      </c>
      <c r="AU445" s="264" t="s">
        <v>86</v>
      </c>
      <c r="AV445" s="15" t="s">
        <v>84</v>
      </c>
      <c r="AW445" s="15" t="s">
        <v>32</v>
      </c>
      <c r="AX445" s="15" t="s">
        <v>76</v>
      </c>
      <c r="AY445" s="264" t="s">
        <v>151</v>
      </c>
    </row>
    <row r="446" s="13" customFormat="1">
      <c r="A446" s="13"/>
      <c r="B446" s="232"/>
      <c r="C446" s="233"/>
      <c r="D446" s="234" t="s">
        <v>159</v>
      </c>
      <c r="E446" s="235" t="s">
        <v>1</v>
      </c>
      <c r="F446" s="236" t="s">
        <v>474</v>
      </c>
      <c r="G446" s="233"/>
      <c r="H446" s="237">
        <v>94.738</v>
      </c>
      <c r="I446" s="238"/>
      <c r="J446" s="233"/>
      <c r="K446" s="233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159</v>
      </c>
      <c r="AU446" s="243" t="s">
        <v>86</v>
      </c>
      <c r="AV446" s="13" t="s">
        <v>86</v>
      </c>
      <c r="AW446" s="13" t="s">
        <v>32</v>
      </c>
      <c r="AX446" s="13" t="s">
        <v>76</v>
      </c>
      <c r="AY446" s="243" t="s">
        <v>151</v>
      </c>
    </row>
    <row r="447" s="13" customFormat="1">
      <c r="A447" s="13"/>
      <c r="B447" s="232"/>
      <c r="C447" s="233"/>
      <c r="D447" s="234" t="s">
        <v>159</v>
      </c>
      <c r="E447" s="235" t="s">
        <v>1</v>
      </c>
      <c r="F447" s="236" t="s">
        <v>475</v>
      </c>
      <c r="G447" s="233"/>
      <c r="H447" s="237">
        <v>-26.25</v>
      </c>
      <c r="I447" s="238"/>
      <c r="J447" s="233"/>
      <c r="K447" s="233"/>
      <c r="L447" s="239"/>
      <c r="M447" s="240"/>
      <c r="N447" s="241"/>
      <c r="O447" s="241"/>
      <c r="P447" s="241"/>
      <c r="Q447" s="241"/>
      <c r="R447" s="241"/>
      <c r="S447" s="241"/>
      <c r="T447" s="24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3" t="s">
        <v>159</v>
      </c>
      <c r="AU447" s="243" t="s">
        <v>86</v>
      </c>
      <c r="AV447" s="13" t="s">
        <v>86</v>
      </c>
      <c r="AW447" s="13" t="s">
        <v>32</v>
      </c>
      <c r="AX447" s="13" t="s">
        <v>76</v>
      </c>
      <c r="AY447" s="243" t="s">
        <v>151</v>
      </c>
    </row>
    <row r="448" s="15" customFormat="1">
      <c r="A448" s="15"/>
      <c r="B448" s="255"/>
      <c r="C448" s="256"/>
      <c r="D448" s="234" t="s">
        <v>159</v>
      </c>
      <c r="E448" s="257" t="s">
        <v>1</v>
      </c>
      <c r="F448" s="258" t="s">
        <v>463</v>
      </c>
      <c r="G448" s="256"/>
      <c r="H448" s="257" t="s">
        <v>1</v>
      </c>
      <c r="I448" s="259"/>
      <c r="J448" s="256"/>
      <c r="K448" s="256"/>
      <c r="L448" s="260"/>
      <c r="M448" s="261"/>
      <c r="N448" s="262"/>
      <c r="O448" s="262"/>
      <c r="P448" s="262"/>
      <c r="Q448" s="262"/>
      <c r="R448" s="262"/>
      <c r="S448" s="262"/>
      <c r="T448" s="263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64" t="s">
        <v>159</v>
      </c>
      <c r="AU448" s="264" t="s">
        <v>86</v>
      </c>
      <c r="AV448" s="15" t="s">
        <v>84</v>
      </c>
      <c r="AW448" s="15" t="s">
        <v>32</v>
      </c>
      <c r="AX448" s="15" t="s">
        <v>76</v>
      </c>
      <c r="AY448" s="264" t="s">
        <v>151</v>
      </c>
    </row>
    <row r="449" s="13" customFormat="1">
      <c r="A449" s="13"/>
      <c r="B449" s="232"/>
      <c r="C449" s="233"/>
      <c r="D449" s="234" t="s">
        <v>159</v>
      </c>
      <c r="E449" s="235" t="s">
        <v>1</v>
      </c>
      <c r="F449" s="236" t="s">
        <v>476</v>
      </c>
      <c r="G449" s="233"/>
      <c r="H449" s="237">
        <v>-8.5500000000000007</v>
      </c>
      <c r="I449" s="238"/>
      <c r="J449" s="233"/>
      <c r="K449" s="233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159</v>
      </c>
      <c r="AU449" s="243" t="s">
        <v>86</v>
      </c>
      <c r="AV449" s="13" t="s">
        <v>86</v>
      </c>
      <c r="AW449" s="13" t="s">
        <v>32</v>
      </c>
      <c r="AX449" s="13" t="s">
        <v>76</v>
      </c>
      <c r="AY449" s="243" t="s">
        <v>151</v>
      </c>
    </row>
    <row r="450" s="13" customFormat="1">
      <c r="A450" s="13"/>
      <c r="B450" s="232"/>
      <c r="C450" s="233"/>
      <c r="D450" s="234" t="s">
        <v>159</v>
      </c>
      <c r="E450" s="235" t="s">
        <v>1</v>
      </c>
      <c r="F450" s="236" t="s">
        <v>477</v>
      </c>
      <c r="G450" s="233"/>
      <c r="H450" s="237">
        <v>15</v>
      </c>
      <c r="I450" s="238"/>
      <c r="J450" s="233"/>
      <c r="K450" s="233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159</v>
      </c>
      <c r="AU450" s="243" t="s">
        <v>86</v>
      </c>
      <c r="AV450" s="13" t="s">
        <v>86</v>
      </c>
      <c r="AW450" s="13" t="s">
        <v>32</v>
      </c>
      <c r="AX450" s="13" t="s">
        <v>76</v>
      </c>
      <c r="AY450" s="243" t="s">
        <v>151</v>
      </c>
    </row>
    <row r="451" s="16" customFormat="1">
      <c r="A451" s="16"/>
      <c r="B451" s="275"/>
      <c r="C451" s="276"/>
      <c r="D451" s="234" t="s">
        <v>159</v>
      </c>
      <c r="E451" s="277" t="s">
        <v>1</v>
      </c>
      <c r="F451" s="278" t="s">
        <v>252</v>
      </c>
      <c r="G451" s="276"/>
      <c r="H451" s="279">
        <v>74.938000000000002</v>
      </c>
      <c r="I451" s="280"/>
      <c r="J451" s="276"/>
      <c r="K451" s="276"/>
      <c r="L451" s="281"/>
      <c r="M451" s="282"/>
      <c r="N451" s="283"/>
      <c r="O451" s="283"/>
      <c r="P451" s="283"/>
      <c r="Q451" s="283"/>
      <c r="R451" s="283"/>
      <c r="S451" s="283"/>
      <c r="T451" s="284"/>
      <c r="U451" s="16"/>
      <c r="V451" s="16"/>
      <c r="W451" s="16"/>
      <c r="X451" s="16"/>
      <c r="Y451" s="16"/>
      <c r="Z451" s="16"/>
      <c r="AA451" s="16"/>
      <c r="AB451" s="16"/>
      <c r="AC451" s="16"/>
      <c r="AD451" s="16"/>
      <c r="AE451" s="16"/>
      <c r="AT451" s="285" t="s">
        <v>159</v>
      </c>
      <c r="AU451" s="285" t="s">
        <v>86</v>
      </c>
      <c r="AV451" s="16" t="s">
        <v>165</v>
      </c>
      <c r="AW451" s="16" t="s">
        <v>32</v>
      </c>
      <c r="AX451" s="16" t="s">
        <v>76</v>
      </c>
      <c r="AY451" s="285" t="s">
        <v>151</v>
      </c>
    </row>
    <row r="452" s="15" customFormat="1">
      <c r="A452" s="15"/>
      <c r="B452" s="255"/>
      <c r="C452" s="256"/>
      <c r="D452" s="234" t="s">
        <v>159</v>
      </c>
      <c r="E452" s="257" t="s">
        <v>1</v>
      </c>
      <c r="F452" s="258" t="s">
        <v>411</v>
      </c>
      <c r="G452" s="256"/>
      <c r="H452" s="257" t="s">
        <v>1</v>
      </c>
      <c r="I452" s="259"/>
      <c r="J452" s="256"/>
      <c r="K452" s="256"/>
      <c r="L452" s="260"/>
      <c r="M452" s="261"/>
      <c r="N452" s="262"/>
      <c r="O452" s="262"/>
      <c r="P452" s="262"/>
      <c r="Q452" s="262"/>
      <c r="R452" s="262"/>
      <c r="S452" s="262"/>
      <c r="T452" s="263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64" t="s">
        <v>159</v>
      </c>
      <c r="AU452" s="264" t="s">
        <v>86</v>
      </c>
      <c r="AV452" s="15" t="s">
        <v>84</v>
      </c>
      <c r="AW452" s="15" t="s">
        <v>32</v>
      </c>
      <c r="AX452" s="15" t="s">
        <v>76</v>
      </c>
      <c r="AY452" s="264" t="s">
        <v>151</v>
      </c>
    </row>
    <row r="453" s="13" customFormat="1">
      <c r="A453" s="13"/>
      <c r="B453" s="232"/>
      <c r="C453" s="233"/>
      <c r="D453" s="234" t="s">
        <v>159</v>
      </c>
      <c r="E453" s="235" t="s">
        <v>1</v>
      </c>
      <c r="F453" s="236" t="s">
        <v>478</v>
      </c>
      <c r="G453" s="233"/>
      <c r="H453" s="237">
        <v>27.082999999999998</v>
      </c>
      <c r="I453" s="238"/>
      <c r="J453" s="233"/>
      <c r="K453" s="233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159</v>
      </c>
      <c r="AU453" s="243" t="s">
        <v>86</v>
      </c>
      <c r="AV453" s="13" t="s">
        <v>86</v>
      </c>
      <c r="AW453" s="13" t="s">
        <v>32</v>
      </c>
      <c r="AX453" s="13" t="s">
        <v>76</v>
      </c>
      <c r="AY453" s="243" t="s">
        <v>151</v>
      </c>
    </row>
    <row r="454" s="14" customFormat="1">
      <c r="A454" s="14"/>
      <c r="B454" s="244"/>
      <c r="C454" s="245"/>
      <c r="D454" s="234" t="s">
        <v>159</v>
      </c>
      <c r="E454" s="246" t="s">
        <v>1</v>
      </c>
      <c r="F454" s="247" t="s">
        <v>161</v>
      </c>
      <c r="G454" s="245"/>
      <c r="H454" s="248">
        <v>321.23700000000002</v>
      </c>
      <c r="I454" s="249"/>
      <c r="J454" s="245"/>
      <c r="K454" s="245"/>
      <c r="L454" s="250"/>
      <c r="M454" s="251"/>
      <c r="N454" s="252"/>
      <c r="O454" s="252"/>
      <c r="P454" s="252"/>
      <c r="Q454" s="252"/>
      <c r="R454" s="252"/>
      <c r="S454" s="252"/>
      <c r="T454" s="25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4" t="s">
        <v>159</v>
      </c>
      <c r="AU454" s="254" t="s">
        <v>86</v>
      </c>
      <c r="AV454" s="14" t="s">
        <v>158</v>
      </c>
      <c r="AW454" s="14" t="s">
        <v>32</v>
      </c>
      <c r="AX454" s="14" t="s">
        <v>84</v>
      </c>
      <c r="AY454" s="254" t="s">
        <v>151</v>
      </c>
    </row>
    <row r="455" s="2" customFormat="1">
      <c r="A455" s="39"/>
      <c r="B455" s="40"/>
      <c r="C455" s="219" t="s">
        <v>308</v>
      </c>
      <c r="D455" s="219" t="s">
        <v>153</v>
      </c>
      <c r="E455" s="220" t="s">
        <v>479</v>
      </c>
      <c r="F455" s="221" t="s">
        <v>480</v>
      </c>
      <c r="G455" s="222" t="s">
        <v>232</v>
      </c>
      <c r="H455" s="223">
        <v>1093.5540000000001</v>
      </c>
      <c r="I455" s="224"/>
      <c r="J455" s="225">
        <f>ROUND(I455*H455,2)</f>
        <v>0</v>
      </c>
      <c r="K455" s="221" t="s">
        <v>157</v>
      </c>
      <c r="L455" s="45"/>
      <c r="M455" s="226" t="s">
        <v>1</v>
      </c>
      <c r="N455" s="227" t="s">
        <v>41</v>
      </c>
      <c r="O455" s="92"/>
      <c r="P455" s="228">
        <f>O455*H455</f>
        <v>0</v>
      </c>
      <c r="Q455" s="228">
        <v>0</v>
      </c>
      <c r="R455" s="228">
        <f>Q455*H455</f>
        <v>0</v>
      </c>
      <c r="S455" s="228">
        <v>0</v>
      </c>
      <c r="T455" s="22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0" t="s">
        <v>158</v>
      </c>
      <c r="AT455" s="230" t="s">
        <v>153</v>
      </c>
      <c r="AU455" s="230" t="s">
        <v>86</v>
      </c>
      <c r="AY455" s="18" t="s">
        <v>151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8" t="s">
        <v>84</v>
      </c>
      <c r="BK455" s="231">
        <f>ROUND(I455*H455,2)</f>
        <v>0</v>
      </c>
      <c r="BL455" s="18" t="s">
        <v>158</v>
      </c>
      <c r="BM455" s="230" t="s">
        <v>481</v>
      </c>
    </row>
    <row r="456" s="15" customFormat="1">
      <c r="A456" s="15"/>
      <c r="B456" s="255"/>
      <c r="C456" s="256"/>
      <c r="D456" s="234" t="s">
        <v>159</v>
      </c>
      <c r="E456" s="257" t="s">
        <v>1</v>
      </c>
      <c r="F456" s="258" t="s">
        <v>482</v>
      </c>
      <c r="G456" s="256"/>
      <c r="H456" s="257" t="s">
        <v>1</v>
      </c>
      <c r="I456" s="259"/>
      <c r="J456" s="256"/>
      <c r="K456" s="256"/>
      <c r="L456" s="260"/>
      <c r="M456" s="261"/>
      <c r="N456" s="262"/>
      <c r="O456" s="262"/>
      <c r="P456" s="262"/>
      <c r="Q456" s="262"/>
      <c r="R456" s="262"/>
      <c r="S456" s="262"/>
      <c r="T456" s="263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64" t="s">
        <v>159</v>
      </c>
      <c r="AU456" s="264" t="s">
        <v>86</v>
      </c>
      <c r="AV456" s="15" t="s">
        <v>84</v>
      </c>
      <c r="AW456" s="15" t="s">
        <v>32</v>
      </c>
      <c r="AX456" s="15" t="s">
        <v>76</v>
      </c>
      <c r="AY456" s="264" t="s">
        <v>151</v>
      </c>
    </row>
    <row r="457" s="15" customFormat="1">
      <c r="A457" s="15"/>
      <c r="B457" s="255"/>
      <c r="C457" s="256"/>
      <c r="D457" s="234" t="s">
        <v>159</v>
      </c>
      <c r="E457" s="257" t="s">
        <v>1</v>
      </c>
      <c r="F457" s="258" t="s">
        <v>483</v>
      </c>
      <c r="G457" s="256"/>
      <c r="H457" s="257" t="s">
        <v>1</v>
      </c>
      <c r="I457" s="259"/>
      <c r="J457" s="256"/>
      <c r="K457" s="256"/>
      <c r="L457" s="260"/>
      <c r="M457" s="261"/>
      <c r="N457" s="262"/>
      <c r="O457" s="262"/>
      <c r="P457" s="262"/>
      <c r="Q457" s="262"/>
      <c r="R457" s="262"/>
      <c r="S457" s="262"/>
      <c r="T457" s="263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64" t="s">
        <v>159</v>
      </c>
      <c r="AU457" s="264" t="s">
        <v>86</v>
      </c>
      <c r="AV457" s="15" t="s">
        <v>84</v>
      </c>
      <c r="AW457" s="15" t="s">
        <v>32</v>
      </c>
      <c r="AX457" s="15" t="s">
        <v>76</v>
      </c>
      <c r="AY457" s="264" t="s">
        <v>151</v>
      </c>
    </row>
    <row r="458" s="13" customFormat="1">
      <c r="A458" s="13"/>
      <c r="B458" s="232"/>
      <c r="C458" s="233"/>
      <c r="D458" s="234" t="s">
        <v>159</v>
      </c>
      <c r="E458" s="235" t="s">
        <v>1</v>
      </c>
      <c r="F458" s="236" t="s">
        <v>484</v>
      </c>
      <c r="G458" s="233"/>
      <c r="H458" s="237">
        <v>265</v>
      </c>
      <c r="I458" s="238"/>
      <c r="J458" s="233"/>
      <c r="K458" s="233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159</v>
      </c>
      <c r="AU458" s="243" t="s">
        <v>86</v>
      </c>
      <c r="AV458" s="13" t="s">
        <v>86</v>
      </c>
      <c r="AW458" s="13" t="s">
        <v>32</v>
      </c>
      <c r="AX458" s="13" t="s">
        <v>76</v>
      </c>
      <c r="AY458" s="243" t="s">
        <v>151</v>
      </c>
    </row>
    <row r="459" s="16" customFormat="1">
      <c r="A459" s="16"/>
      <c r="B459" s="275"/>
      <c r="C459" s="276"/>
      <c r="D459" s="234" t="s">
        <v>159</v>
      </c>
      <c r="E459" s="277" t="s">
        <v>1</v>
      </c>
      <c r="F459" s="278" t="s">
        <v>252</v>
      </c>
      <c r="G459" s="276"/>
      <c r="H459" s="279">
        <v>265</v>
      </c>
      <c r="I459" s="280"/>
      <c r="J459" s="276"/>
      <c r="K459" s="276"/>
      <c r="L459" s="281"/>
      <c r="M459" s="282"/>
      <c r="N459" s="283"/>
      <c r="O459" s="283"/>
      <c r="P459" s="283"/>
      <c r="Q459" s="283"/>
      <c r="R459" s="283"/>
      <c r="S459" s="283"/>
      <c r="T459" s="284"/>
      <c r="U459" s="16"/>
      <c r="V459" s="16"/>
      <c r="W459" s="16"/>
      <c r="X459" s="16"/>
      <c r="Y459" s="16"/>
      <c r="Z459" s="16"/>
      <c r="AA459" s="16"/>
      <c r="AB459" s="16"/>
      <c r="AC459" s="16"/>
      <c r="AD459" s="16"/>
      <c r="AE459" s="16"/>
      <c r="AT459" s="285" t="s">
        <v>159</v>
      </c>
      <c r="AU459" s="285" t="s">
        <v>86</v>
      </c>
      <c r="AV459" s="16" t="s">
        <v>165</v>
      </c>
      <c r="AW459" s="16" t="s">
        <v>32</v>
      </c>
      <c r="AX459" s="16" t="s">
        <v>76</v>
      </c>
      <c r="AY459" s="285" t="s">
        <v>151</v>
      </c>
    </row>
    <row r="460" s="15" customFormat="1">
      <c r="A460" s="15"/>
      <c r="B460" s="255"/>
      <c r="C460" s="256"/>
      <c r="D460" s="234" t="s">
        <v>159</v>
      </c>
      <c r="E460" s="257" t="s">
        <v>1</v>
      </c>
      <c r="F460" s="258" t="s">
        <v>485</v>
      </c>
      <c r="G460" s="256"/>
      <c r="H460" s="257" t="s">
        <v>1</v>
      </c>
      <c r="I460" s="259"/>
      <c r="J460" s="256"/>
      <c r="K460" s="256"/>
      <c r="L460" s="260"/>
      <c r="M460" s="261"/>
      <c r="N460" s="262"/>
      <c r="O460" s="262"/>
      <c r="P460" s="262"/>
      <c r="Q460" s="262"/>
      <c r="R460" s="262"/>
      <c r="S460" s="262"/>
      <c r="T460" s="263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64" t="s">
        <v>159</v>
      </c>
      <c r="AU460" s="264" t="s">
        <v>86</v>
      </c>
      <c r="AV460" s="15" t="s">
        <v>84</v>
      </c>
      <c r="AW460" s="15" t="s">
        <v>32</v>
      </c>
      <c r="AX460" s="15" t="s">
        <v>76</v>
      </c>
      <c r="AY460" s="264" t="s">
        <v>151</v>
      </c>
    </row>
    <row r="461" s="13" customFormat="1">
      <c r="A461" s="13"/>
      <c r="B461" s="232"/>
      <c r="C461" s="233"/>
      <c r="D461" s="234" t="s">
        <v>159</v>
      </c>
      <c r="E461" s="235" t="s">
        <v>1</v>
      </c>
      <c r="F461" s="236" t="s">
        <v>486</v>
      </c>
      <c r="G461" s="233"/>
      <c r="H461" s="237">
        <v>12.890000000000001</v>
      </c>
      <c r="I461" s="238"/>
      <c r="J461" s="233"/>
      <c r="K461" s="233"/>
      <c r="L461" s="239"/>
      <c r="M461" s="240"/>
      <c r="N461" s="241"/>
      <c r="O461" s="241"/>
      <c r="P461" s="241"/>
      <c r="Q461" s="241"/>
      <c r="R461" s="241"/>
      <c r="S461" s="241"/>
      <c r="T461" s="24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3" t="s">
        <v>159</v>
      </c>
      <c r="AU461" s="243" t="s">
        <v>86</v>
      </c>
      <c r="AV461" s="13" t="s">
        <v>86</v>
      </c>
      <c r="AW461" s="13" t="s">
        <v>32</v>
      </c>
      <c r="AX461" s="13" t="s">
        <v>76</v>
      </c>
      <c r="AY461" s="243" t="s">
        <v>151</v>
      </c>
    </row>
    <row r="462" s="13" customFormat="1">
      <c r="A462" s="13"/>
      <c r="B462" s="232"/>
      <c r="C462" s="233"/>
      <c r="D462" s="234" t="s">
        <v>159</v>
      </c>
      <c r="E462" s="235" t="s">
        <v>1</v>
      </c>
      <c r="F462" s="236" t="s">
        <v>487</v>
      </c>
      <c r="G462" s="233"/>
      <c r="H462" s="237">
        <v>4.7300000000000004</v>
      </c>
      <c r="I462" s="238"/>
      <c r="J462" s="233"/>
      <c r="K462" s="233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159</v>
      </c>
      <c r="AU462" s="243" t="s">
        <v>86</v>
      </c>
      <c r="AV462" s="13" t="s">
        <v>86</v>
      </c>
      <c r="AW462" s="13" t="s">
        <v>32</v>
      </c>
      <c r="AX462" s="13" t="s">
        <v>76</v>
      </c>
      <c r="AY462" s="243" t="s">
        <v>151</v>
      </c>
    </row>
    <row r="463" s="15" customFormat="1">
      <c r="A463" s="15"/>
      <c r="B463" s="255"/>
      <c r="C463" s="256"/>
      <c r="D463" s="234" t="s">
        <v>159</v>
      </c>
      <c r="E463" s="257" t="s">
        <v>1</v>
      </c>
      <c r="F463" s="258" t="s">
        <v>488</v>
      </c>
      <c r="G463" s="256"/>
      <c r="H463" s="257" t="s">
        <v>1</v>
      </c>
      <c r="I463" s="259"/>
      <c r="J463" s="256"/>
      <c r="K463" s="256"/>
      <c r="L463" s="260"/>
      <c r="M463" s="261"/>
      <c r="N463" s="262"/>
      <c r="O463" s="262"/>
      <c r="P463" s="262"/>
      <c r="Q463" s="262"/>
      <c r="R463" s="262"/>
      <c r="S463" s="262"/>
      <c r="T463" s="263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64" t="s">
        <v>159</v>
      </c>
      <c r="AU463" s="264" t="s">
        <v>86</v>
      </c>
      <c r="AV463" s="15" t="s">
        <v>84</v>
      </c>
      <c r="AW463" s="15" t="s">
        <v>32</v>
      </c>
      <c r="AX463" s="15" t="s">
        <v>76</v>
      </c>
      <c r="AY463" s="264" t="s">
        <v>151</v>
      </c>
    </row>
    <row r="464" s="13" customFormat="1">
      <c r="A464" s="13"/>
      <c r="B464" s="232"/>
      <c r="C464" s="233"/>
      <c r="D464" s="234" t="s">
        <v>159</v>
      </c>
      <c r="E464" s="235" t="s">
        <v>1</v>
      </c>
      <c r="F464" s="236" t="s">
        <v>489</v>
      </c>
      <c r="G464" s="233"/>
      <c r="H464" s="237">
        <v>302.16800000000001</v>
      </c>
      <c r="I464" s="238"/>
      <c r="J464" s="233"/>
      <c r="K464" s="233"/>
      <c r="L464" s="239"/>
      <c r="M464" s="240"/>
      <c r="N464" s="241"/>
      <c r="O464" s="241"/>
      <c r="P464" s="241"/>
      <c r="Q464" s="241"/>
      <c r="R464" s="241"/>
      <c r="S464" s="241"/>
      <c r="T464" s="24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3" t="s">
        <v>159</v>
      </c>
      <c r="AU464" s="243" t="s">
        <v>86</v>
      </c>
      <c r="AV464" s="13" t="s">
        <v>86</v>
      </c>
      <c r="AW464" s="13" t="s">
        <v>32</v>
      </c>
      <c r="AX464" s="13" t="s">
        <v>76</v>
      </c>
      <c r="AY464" s="243" t="s">
        <v>151</v>
      </c>
    </row>
    <row r="465" s="15" customFormat="1">
      <c r="A465" s="15"/>
      <c r="B465" s="255"/>
      <c r="C465" s="256"/>
      <c r="D465" s="234" t="s">
        <v>159</v>
      </c>
      <c r="E465" s="257" t="s">
        <v>1</v>
      </c>
      <c r="F465" s="258" t="s">
        <v>408</v>
      </c>
      <c r="G465" s="256"/>
      <c r="H465" s="257" t="s">
        <v>1</v>
      </c>
      <c r="I465" s="259"/>
      <c r="J465" s="256"/>
      <c r="K465" s="256"/>
      <c r="L465" s="260"/>
      <c r="M465" s="261"/>
      <c r="N465" s="262"/>
      <c r="O465" s="262"/>
      <c r="P465" s="262"/>
      <c r="Q465" s="262"/>
      <c r="R465" s="262"/>
      <c r="S465" s="262"/>
      <c r="T465" s="263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4" t="s">
        <v>159</v>
      </c>
      <c r="AU465" s="264" t="s">
        <v>86</v>
      </c>
      <c r="AV465" s="15" t="s">
        <v>84</v>
      </c>
      <c r="AW465" s="15" t="s">
        <v>32</v>
      </c>
      <c r="AX465" s="15" t="s">
        <v>76</v>
      </c>
      <c r="AY465" s="264" t="s">
        <v>151</v>
      </c>
    </row>
    <row r="466" s="15" customFormat="1">
      <c r="A466" s="15"/>
      <c r="B466" s="255"/>
      <c r="C466" s="256"/>
      <c r="D466" s="234" t="s">
        <v>159</v>
      </c>
      <c r="E466" s="257" t="s">
        <v>1</v>
      </c>
      <c r="F466" s="258" t="s">
        <v>490</v>
      </c>
      <c r="G466" s="256"/>
      <c r="H466" s="257" t="s">
        <v>1</v>
      </c>
      <c r="I466" s="259"/>
      <c r="J466" s="256"/>
      <c r="K466" s="256"/>
      <c r="L466" s="260"/>
      <c r="M466" s="261"/>
      <c r="N466" s="262"/>
      <c r="O466" s="262"/>
      <c r="P466" s="262"/>
      <c r="Q466" s="262"/>
      <c r="R466" s="262"/>
      <c r="S466" s="262"/>
      <c r="T466" s="263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64" t="s">
        <v>159</v>
      </c>
      <c r="AU466" s="264" t="s">
        <v>86</v>
      </c>
      <c r="AV466" s="15" t="s">
        <v>84</v>
      </c>
      <c r="AW466" s="15" t="s">
        <v>32</v>
      </c>
      <c r="AX466" s="15" t="s">
        <v>76</v>
      </c>
      <c r="AY466" s="264" t="s">
        <v>151</v>
      </c>
    </row>
    <row r="467" s="13" customFormat="1">
      <c r="A467" s="13"/>
      <c r="B467" s="232"/>
      <c r="C467" s="233"/>
      <c r="D467" s="234" t="s">
        <v>159</v>
      </c>
      <c r="E467" s="235" t="s">
        <v>1</v>
      </c>
      <c r="F467" s="236" t="s">
        <v>491</v>
      </c>
      <c r="G467" s="233"/>
      <c r="H467" s="237">
        <v>154.84800000000001</v>
      </c>
      <c r="I467" s="238"/>
      <c r="J467" s="233"/>
      <c r="K467" s="233"/>
      <c r="L467" s="239"/>
      <c r="M467" s="240"/>
      <c r="N467" s="241"/>
      <c r="O467" s="241"/>
      <c r="P467" s="241"/>
      <c r="Q467" s="241"/>
      <c r="R467" s="241"/>
      <c r="S467" s="241"/>
      <c r="T467" s="24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3" t="s">
        <v>159</v>
      </c>
      <c r="AU467" s="243" t="s">
        <v>86</v>
      </c>
      <c r="AV467" s="13" t="s">
        <v>86</v>
      </c>
      <c r="AW467" s="13" t="s">
        <v>32</v>
      </c>
      <c r="AX467" s="13" t="s">
        <v>76</v>
      </c>
      <c r="AY467" s="243" t="s">
        <v>151</v>
      </c>
    </row>
    <row r="468" s="16" customFormat="1">
      <c r="A468" s="16"/>
      <c r="B468" s="275"/>
      <c r="C468" s="276"/>
      <c r="D468" s="234" t="s">
        <v>159</v>
      </c>
      <c r="E468" s="277" t="s">
        <v>1</v>
      </c>
      <c r="F468" s="278" t="s">
        <v>252</v>
      </c>
      <c r="G468" s="276"/>
      <c r="H468" s="279">
        <v>474.63600000000002</v>
      </c>
      <c r="I468" s="280"/>
      <c r="J468" s="276"/>
      <c r="K468" s="276"/>
      <c r="L468" s="281"/>
      <c r="M468" s="282"/>
      <c r="N468" s="283"/>
      <c r="O468" s="283"/>
      <c r="P468" s="283"/>
      <c r="Q468" s="283"/>
      <c r="R468" s="283"/>
      <c r="S468" s="283"/>
      <c r="T468" s="284"/>
      <c r="U468" s="16"/>
      <c r="V468" s="16"/>
      <c r="W468" s="16"/>
      <c r="X468" s="16"/>
      <c r="Y468" s="16"/>
      <c r="Z468" s="16"/>
      <c r="AA468" s="16"/>
      <c r="AB468" s="16"/>
      <c r="AC468" s="16"/>
      <c r="AD468" s="16"/>
      <c r="AE468" s="16"/>
      <c r="AT468" s="285" t="s">
        <v>159</v>
      </c>
      <c r="AU468" s="285" t="s">
        <v>86</v>
      </c>
      <c r="AV468" s="16" t="s">
        <v>165</v>
      </c>
      <c r="AW468" s="16" t="s">
        <v>32</v>
      </c>
      <c r="AX468" s="16" t="s">
        <v>76</v>
      </c>
      <c r="AY468" s="285" t="s">
        <v>151</v>
      </c>
    </row>
    <row r="469" s="15" customFormat="1">
      <c r="A469" s="15"/>
      <c r="B469" s="255"/>
      <c r="C469" s="256"/>
      <c r="D469" s="234" t="s">
        <v>159</v>
      </c>
      <c r="E469" s="257" t="s">
        <v>1</v>
      </c>
      <c r="F469" s="258" t="s">
        <v>492</v>
      </c>
      <c r="G469" s="256"/>
      <c r="H469" s="257" t="s">
        <v>1</v>
      </c>
      <c r="I469" s="259"/>
      <c r="J469" s="256"/>
      <c r="K469" s="256"/>
      <c r="L469" s="260"/>
      <c r="M469" s="261"/>
      <c r="N469" s="262"/>
      <c r="O469" s="262"/>
      <c r="P469" s="262"/>
      <c r="Q469" s="262"/>
      <c r="R469" s="262"/>
      <c r="S469" s="262"/>
      <c r="T469" s="263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64" t="s">
        <v>159</v>
      </c>
      <c r="AU469" s="264" t="s">
        <v>86</v>
      </c>
      <c r="AV469" s="15" t="s">
        <v>84</v>
      </c>
      <c r="AW469" s="15" t="s">
        <v>32</v>
      </c>
      <c r="AX469" s="15" t="s">
        <v>76</v>
      </c>
      <c r="AY469" s="264" t="s">
        <v>151</v>
      </c>
    </row>
    <row r="470" s="13" customFormat="1">
      <c r="A470" s="13"/>
      <c r="B470" s="232"/>
      <c r="C470" s="233"/>
      <c r="D470" s="234" t="s">
        <v>159</v>
      </c>
      <c r="E470" s="235" t="s">
        <v>1</v>
      </c>
      <c r="F470" s="236" t="s">
        <v>493</v>
      </c>
      <c r="G470" s="233"/>
      <c r="H470" s="237">
        <v>299.75200000000001</v>
      </c>
      <c r="I470" s="238"/>
      <c r="J470" s="233"/>
      <c r="K470" s="233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159</v>
      </c>
      <c r="AU470" s="243" t="s">
        <v>86</v>
      </c>
      <c r="AV470" s="13" t="s">
        <v>86</v>
      </c>
      <c r="AW470" s="13" t="s">
        <v>32</v>
      </c>
      <c r="AX470" s="13" t="s">
        <v>76</v>
      </c>
      <c r="AY470" s="243" t="s">
        <v>151</v>
      </c>
    </row>
    <row r="471" s="15" customFormat="1">
      <c r="A471" s="15"/>
      <c r="B471" s="255"/>
      <c r="C471" s="256"/>
      <c r="D471" s="234" t="s">
        <v>159</v>
      </c>
      <c r="E471" s="257" t="s">
        <v>1</v>
      </c>
      <c r="F471" s="258" t="s">
        <v>411</v>
      </c>
      <c r="G471" s="256"/>
      <c r="H471" s="257" t="s">
        <v>1</v>
      </c>
      <c r="I471" s="259"/>
      <c r="J471" s="256"/>
      <c r="K471" s="256"/>
      <c r="L471" s="260"/>
      <c r="M471" s="261"/>
      <c r="N471" s="262"/>
      <c r="O471" s="262"/>
      <c r="P471" s="262"/>
      <c r="Q471" s="262"/>
      <c r="R471" s="262"/>
      <c r="S471" s="262"/>
      <c r="T471" s="263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64" t="s">
        <v>159</v>
      </c>
      <c r="AU471" s="264" t="s">
        <v>86</v>
      </c>
      <c r="AV471" s="15" t="s">
        <v>84</v>
      </c>
      <c r="AW471" s="15" t="s">
        <v>32</v>
      </c>
      <c r="AX471" s="15" t="s">
        <v>76</v>
      </c>
      <c r="AY471" s="264" t="s">
        <v>151</v>
      </c>
    </row>
    <row r="472" s="15" customFormat="1">
      <c r="A472" s="15"/>
      <c r="B472" s="255"/>
      <c r="C472" s="256"/>
      <c r="D472" s="234" t="s">
        <v>159</v>
      </c>
      <c r="E472" s="257" t="s">
        <v>1</v>
      </c>
      <c r="F472" s="258" t="s">
        <v>490</v>
      </c>
      <c r="G472" s="256"/>
      <c r="H472" s="257" t="s">
        <v>1</v>
      </c>
      <c r="I472" s="259"/>
      <c r="J472" s="256"/>
      <c r="K472" s="256"/>
      <c r="L472" s="260"/>
      <c r="M472" s="261"/>
      <c r="N472" s="262"/>
      <c r="O472" s="262"/>
      <c r="P472" s="262"/>
      <c r="Q472" s="262"/>
      <c r="R472" s="262"/>
      <c r="S472" s="262"/>
      <c r="T472" s="263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4" t="s">
        <v>159</v>
      </c>
      <c r="AU472" s="264" t="s">
        <v>86</v>
      </c>
      <c r="AV472" s="15" t="s">
        <v>84</v>
      </c>
      <c r="AW472" s="15" t="s">
        <v>32</v>
      </c>
      <c r="AX472" s="15" t="s">
        <v>76</v>
      </c>
      <c r="AY472" s="264" t="s">
        <v>151</v>
      </c>
    </row>
    <row r="473" s="13" customFormat="1">
      <c r="A473" s="13"/>
      <c r="B473" s="232"/>
      <c r="C473" s="233"/>
      <c r="D473" s="234" t="s">
        <v>159</v>
      </c>
      <c r="E473" s="235" t="s">
        <v>1</v>
      </c>
      <c r="F473" s="236" t="s">
        <v>494</v>
      </c>
      <c r="G473" s="233"/>
      <c r="H473" s="237">
        <v>54.165999999999997</v>
      </c>
      <c r="I473" s="238"/>
      <c r="J473" s="233"/>
      <c r="K473" s="233"/>
      <c r="L473" s="239"/>
      <c r="M473" s="240"/>
      <c r="N473" s="241"/>
      <c r="O473" s="241"/>
      <c r="P473" s="241"/>
      <c r="Q473" s="241"/>
      <c r="R473" s="241"/>
      <c r="S473" s="241"/>
      <c r="T473" s="24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3" t="s">
        <v>159</v>
      </c>
      <c r="AU473" s="243" t="s">
        <v>86</v>
      </c>
      <c r="AV473" s="13" t="s">
        <v>86</v>
      </c>
      <c r="AW473" s="13" t="s">
        <v>32</v>
      </c>
      <c r="AX473" s="13" t="s">
        <v>76</v>
      </c>
      <c r="AY473" s="243" t="s">
        <v>151</v>
      </c>
    </row>
    <row r="474" s="16" customFormat="1">
      <c r="A474" s="16"/>
      <c r="B474" s="275"/>
      <c r="C474" s="276"/>
      <c r="D474" s="234" t="s">
        <v>159</v>
      </c>
      <c r="E474" s="277" t="s">
        <v>1</v>
      </c>
      <c r="F474" s="278" t="s">
        <v>252</v>
      </c>
      <c r="G474" s="276"/>
      <c r="H474" s="279">
        <v>353.91800000000001</v>
      </c>
      <c r="I474" s="280"/>
      <c r="J474" s="276"/>
      <c r="K474" s="276"/>
      <c r="L474" s="281"/>
      <c r="M474" s="282"/>
      <c r="N474" s="283"/>
      <c r="O474" s="283"/>
      <c r="P474" s="283"/>
      <c r="Q474" s="283"/>
      <c r="R474" s="283"/>
      <c r="S474" s="283"/>
      <c r="T474" s="284"/>
      <c r="U474" s="16"/>
      <c r="V474" s="16"/>
      <c r="W474" s="16"/>
      <c r="X474" s="16"/>
      <c r="Y474" s="16"/>
      <c r="Z474" s="16"/>
      <c r="AA474" s="16"/>
      <c r="AB474" s="16"/>
      <c r="AC474" s="16"/>
      <c r="AD474" s="16"/>
      <c r="AE474" s="16"/>
      <c r="AT474" s="285" t="s">
        <v>159</v>
      </c>
      <c r="AU474" s="285" t="s">
        <v>86</v>
      </c>
      <c r="AV474" s="16" t="s">
        <v>165</v>
      </c>
      <c r="AW474" s="16" t="s">
        <v>32</v>
      </c>
      <c r="AX474" s="16" t="s">
        <v>76</v>
      </c>
      <c r="AY474" s="285" t="s">
        <v>151</v>
      </c>
    </row>
    <row r="475" s="14" customFormat="1">
      <c r="A475" s="14"/>
      <c r="B475" s="244"/>
      <c r="C475" s="245"/>
      <c r="D475" s="234" t="s">
        <v>159</v>
      </c>
      <c r="E475" s="246" t="s">
        <v>1</v>
      </c>
      <c r="F475" s="247" t="s">
        <v>161</v>
      </c>
      <c r="G475" s="245"/>
      <c r="H475" s="248">
        <v>1093.5540000000001</v>
      </c>
      <c r="I475" s="249"/>
      <c r="J475" s="245"/>
      <c r="K475" s="245"/>
      <c r="L475" s="250"/>
      <c r="M475" s="251"/>
      <c r="N475" s="252"/>
      <c r="O475" s="252"/>
      <c r="P475" s="252"/>
      <c r="Q475" s="252"/>
      <c r="R475" s="252"/>
      <c r="S475" s="252"/>
      <c r="T475" s="253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4" t="s">
        <v>159</v>
      </c>
      <c r="AU475" s="254" t="s">
        <v>86</v>
      </c>
      <c r="AV475" s="14" t="s">
        <v>158</v>
      </c>
      <c r="AW475" s="14" t="s">
        <v>32</v>
      </c>
      <c r="AX475" s="14" t="s">
        <v>84</v>
      </c>
      <c r="AY475" s="254" t="s">
        <v>151</v>
      </c>
    </row>
    <row r="476" s="2" customFormat="1">
      <c r="A476" s="39"/>
      <c r="B476" s="40"/>
      <c r="C476" s="219" t="s">
        <v>495</v>
      </c>
      <c r="D476" s="219" t="s">
        <v>153</v>
      </c>
      <c r="E476" s="220" t="s">
        <v>496</v>
      </c>
      <c r="F476" s="221" t="s">
        <v>497</v>
      </c>
      <c r="G476" s="222" t="s">
        <v>232</v>
      </c>
      <c r="H476" s="223">
        <v>35</v>
      </c>
      <c r="I476" s="224"/>
      <c r="J476" s="225">
        <f>ROUND(I476*H476,2)</f>
        <v>0</v>
      </c>
      <c r="K476" s="221" t="s">
        <v>157</v>
      </c>
      <c r="L476" s="45"/>
      <c r="M476" s="226" t="s">
        <v>1</v>
      </c>
      <c r="N476" s="227" t="s">
        <v>41</v>
      </c>
      <c r="O476" s="92"/>
      <c r="P476" s="228">
        <f>O476*H476</f>
        <v>0</v>
      </c>
      <c r="Q476" s="228">
        <v>0</v>
      </c>
      <c r="R476" s="228">
        <f>Q476*H476</f>
        <v>0</v>
      </c>
      <c r="S476" s="228">
        <v>0</v>
      </c>
      <c r="T476" s="229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0" t="s">
        <v>158</v>
      </c>
      <c r="AT476" s="230" t="s">
        <v>153</v>
      </c>
      <c r="AU476" s="230" t="s">
        <v>86</v>
      </c>
      <c r="AY476" s="18" t="s">
        <v>151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8" t="s">
        <v>84</v>
      </c>
      <c r="BK476" s="231">
        <f>ROUND(I476*H476,2)</f>
        <v>0</v>
      </c>
      <c r="BL476" s="18" t="s">
        <v>158</v>
      </c>
      <c r="BM476" s="230" t="s">
        <v>498</v>
      </c>
    </row>
    <row r="477" s="13" customFormat="1">
      <c r="A477" s="13"/>
      <c r="B477" s="232"/>
      <c r="C477" s="233"/>
      <c r="D477" s="234" t="s">
        <v>159</v>
      </c>
      <c r="E477" s="235" t="s">
        <v>1</v>
      </c>
      <c r="F477" s="236" t="s">
        <v>499</v>
      </c>
      <c r="G477" s="233"/>
      <c r="H477" s="237">
        <v>25</v>
      </c>
      <c r="I477" s="238"/>
      <c r="J477" s="233"/>
      <c r="K477" s="233"/>
      <c r="L477" s="239"/>
      <c r="M477" s="240"/>
      <c r="N477" s="241"/>
      <c r="O477" s="241"/>
      <c r="P477" s="241"/>
      <c r="Q477" s="241"/>
      <c r="R477" s="241"/>
      <c r="S477" s="241"/>
      <c r="T477" s="24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3" t="s">
        <v>159</v>
      </c>
      <c r="AU477" s="243" t="s">
        <v>86</v>
      </c>
      <c r="AV477" s="13" t="s">
        <v>86</v>
      </c>
      <c r="AW477" s="13" t="s">
        <v>32</v>
      </c>
      <c r="AX477" s="13" t="s">
        <v>76</v>
      </c>
      <c r="AY477" s="243" t="s">
        <v>151</v>
      </c>
    </row>
    <row r="478" s="13" customFormat="1">
      <c r="A478" s="13"/>
      <c r="B478" s="232"/>
      <c r="C478" s="233"/>
      <c r="D478" s="234" t="s">
        <v>159</v>
      </c>
      <c r="E478" s="235" t="s">
        <v>1</v>
      </c>
      <c r="F478" s="236" t="s">
        <v>500</v>
      </c>
      <c r="G478" s="233"/>
      <c r="H478" s="237">
        <v>10</v>
      </c>
      <c r="I478" s="238"/>
      <c r="J478" s="233"/>
      <c r="K478" s="233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159</v>
      </c>
      <c r="AU478" s="243" t="s">
        <v>86</v>
      </c>
      <c r="AV478" s="13" t="s">
        <v>86</v>
      </c>
      <c r="AW478" s="13" t="s">
        <v>32</v>
      </c>
      <c r="AX478" s="13" t="s">
        <v>76</v>
      </c>
      <c r="AY478" s="243" t="s">
        <v>151</v>
      </c>
    </row>
    <row r="479" s="14" customFormat="1">
      <c r="A479" s="14"/>
      <c r="B479" s="244"/>
      <c r="C479" s="245"/>
      <c r="D479" s="234" t="s">
        <v>159</v>
      </c>
      <c r="E479" s="246" t="s">
        <v>1</v>
      </c>
      <c r="F479" s="247" t="s">
        <v>161</v>
      </c>
      <c r="G479" s="245"/>
      <c r="H479" s="248">
        <v>35</v>
      </c>
      <c r="I479" s="249"/>
      <c r="J479" s="245"/>
      <c r="K479" s="245"/>
      <c r="L479" s="250"/>
      <c r="M479" s="251"/>
      <c r="N479" s="252"/>
      <c r="O479" s="252"/>
      <c r="P479" s="252"/>
      <c r="Q479" s="252"/>
      <c r="R479" s="252"/>
      <c r="S479" s="252"/>
      <c r="T479" s="25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4" t="s">
        <v>159</v>
      </c>
      <c r="AU479" s="254" t="s">
        <v>86</v>
      </c>
      <c r="AV479" s="14" t="s">
        <v>158</v>
      </c>
      <c r="AW479" s="14" t="s">
        <v>32</v>
      </c>
      <c r="AX479" s="14" t="s">
        <v>84</v>
      </c>
      <c r="AY479" s="254" t="s">
        <v>151</v>
      </c>
    </row>
    <row r="480" s="2" customFormat="1">
      <c r="A480" s="39"/>
      <c r="B480" s="40"/>
      <c r="C480" s="219" t="s">
        <v>313</v>
      </c>
      <c r="D480" s="219" t="s">
        <v>153</v>
      </c>
      <c r="E480" s="220" t="s">
        <v>501</v>
      </c>
      <c r="F480" s="221" t="s">
        <v>502</v>
      </c>
      <c r="G480" s="222" t="s">
        <v>198</v>
      </c>
      <c r="H480" s="223">
        <v>6</v>
      </c>
      <c r="I480" s="224"/>
      <c r="J480" s="225">
        <f>ROUND(I480*H480,2)</f>
        <v>0</v>
      </c>
      <c r="K480" s="221" t="s">
        <v>157</v>
      </c>
      <c r="L480" s="45"/>
      <c r="M480" s="226" t="s">
        <v>1</v>
      </c>
      <c r="N480" s="227" t="s">
        <v>41</v>
      </c>
      <c r="O480" s="92"/>
      <c r="P480" s="228">
        <f>O480*H480</f>
        <v>0</v>
      </c>
      <c r="Q480" s="228">
        <v>0</v>
      </c>
      <c r="R480" s="228">
        <f>Q480*H480</f>
        <v>0</v>
      </c>
      <c r="S480" s="228">
        <v>0</v>
      </c>
      <c r="T480" s="229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0" t="s">
        <v>158</v>
      </c>
      <c r="AT480" s="230" t="s">
        <v>153</v>
      </c>
      <c r="AU480" s="230" t="s">
        <v>86</v>
      </c>
      <c r="AY480" s="18" t="s">
        <v>151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8" t="s">
        <v>84</v>
      </c>
      <c r="BK480" s="231">
        <f>ROUND(I480*H480,2)</f>
        <v>0</v>
      </c>
      <c r="BL480" s="18" t="s">
        <v>158</v>
      </c>
      <c r="BM480" s="230" t="s">
        <v>503</v>
      </c>
    </row>
    <row r="481" s="2" customFormat="1">
      <c r="A481" s="39"/>
      <c r="B481" s="40"/>
      <c r="C481" s="219" t="s">
        <v>504</v>
      </c>
      <c r="D481" s="219" t="s">
        <v>153</v>
      </c>
      <c r="E481" s="220" t="s">
        <v>505</v>
      </c>
      <c r="F481" s="221" t="s">
        <v>506</v>
      </c>
      <c r="G481" s="222" t="s">
        <v>198</v>
      </c>
      <c r="H481" s="223">
        <v>4</v>
      </c>
      <c r="I481" s="224"/>
      <c r="J481" s="225">
        <f>ROUND(I481*H481,2)</f>
        <v>0</v>
      </c>
      <c r="K481" s="221" t="s">
        <v>157</v>
      </c>
      <c r="L481" s="45"/>
      <c r="M481" s="226" t="s">
        <v>1</v>
      </c>
      <c r="N481" s="227" t="s">
        <v>41</v>
      </c>
      <c r="O481" s="92"/>
      <c r="P481" s="228">
        <f>O481*H481</f>
        <v>0</v>
      </c>
      <c r="Q481" s="228">
        <v>0</v>
      </c>
      <c r="R481" s="228">
        <f>Q481*H481</f>
        <v>0</v>
      </c>
      <c r="S481" s="228">
        <v>0</v>
      </c>
      <c r="T481" s="229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0" t="s">
        <v>158</v>
      </c>
      <c r="AT481" s="230" t="s">
        <v>153</v>
      </c>
      <c r="AU481" s="230" t="s">
        <v>86</v>
      </c>
      <c r="AY481" s="18" t="s">
        <v>151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8" t="s">
        <v>84</v>
      </c>
      <c r="BK481" s="231">
        <f>ROUND(I481*H481,2)</f>
        <v>0</v>
      </c>
      <c r="BL481" s="18" t="s">
        <v>158</v>
      </c>
      <c r="BM481" s="230" t="s">
        <v>507</v>
      </c>
    </row>
    <row r="482" s="2" customFormat="1">
      <c r="A482" s="39"/>
      <c r="B482" s="40"/>
      <c r="C482" s="219" t="s">
        <v>319</v>
      </c>
      <c r="D482" s="219" t="s">
        <v>153</v>
      </c>
      <c r="E482" s="220" t="s">
        <v>508</v>
      </c>
      <c r="F482" s="221" t="s">
        <v>509</v>
      </c>
      <c r="G482" s="222" t="s">
        <v>232</v>
      </c>
      <c r="H482" s="223">
        <v>71.239000000000004</v>
      </c>
      <c r="I482" s="224"/>
      <c r="J482" s="225">
        <f>ROUND(I482*H482,2)</f>
        <v>0</v>
      </c>
      <c r="K482" s="221" t="s">
        <v>157</v>
      </c>
      <c r="L482" s="45"/>
      <c r="M482" s="226" t="s">
        <v>1</v>
      </c>
      <c r="N482" s="227" t="s">
        <v>41</v>
      </c>
      <c r="O482" s="92"/>
      <c r="P482" s="228">
        <f>O482*H482</f>
        <v>0</v>
      </c>
      <c r="Q482" s="228">
        <v>0</v>
      </c>
      <c r="R482" s="228">
        <f>Q482*H482</f>
        <v>0</v>
      </c>
      <c r="S482" s="228">
        <v>0</v>
      </c>
      <c r="T482" s="229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0" t="s">
        <v>158</v>
      </c>
      <c r="AT482" s="230" t="s">
        <v>153</v>
      </c>
      <c r="AU482" s="230" t="s">
        <v>86</v>
      </c>
      <c r="AY482" s="18" t="s">
        <v>151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8" t="s">
        <v>84</v>
      </c>
      <c r="BK482" s="231">
        <f>ROUND(I482*H482,2)</f>
        <v>0</v>
      </c>
      <c r="BL482" s="18" t="s">
        <v>158</v>
      </c>
      <c r="BM482" s="230" t="s">
        <v>510</v>
      </c>
    </row>
    <row r="483" s="15" customFormat="1">
      <c r="A483" s="15"/>
      <c r="B483" s="255"/>
      <c r="C483" s="256"/>
      <c r="D483" s="234" t="s">
        <v>159</v>
      </c>
      <c r="E483" s="257" t="s">
        <v>1</v>
      </c>
      <c r="F483" s="258" t="s">
        <v>511</v>
      </c>
      <c r="G483" s="256"/>
      <c r="H483" s="257" t="s">
        <v>1</v>
      </c>
      <c r="I483" s="259"/>
      <c r="J483" s="256"/>
      <c r="K483" s="256"/>
      <c r="L483" s="260"/>
      <c r="M483" s="261"/>
      <c r="N483" s="262"/>
      <c r="O483" s="262"/>
      <c r="P483" s="262"/>
      <c r="Q483" s="262"/>
      <c r="R483" s="262"/>
      <c r="S483" s="262"/>
      <c r="T483" s="263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64" t="s">
        <v>159</v>
      </c>
      <c r="AU483" s="264" t="s">
        <v>86</v>
      </c>
      <c r="AV483" s="15" t="s">
        <v>84</v>
      </c>
      <c r="AW483" s="15" t="s">
        <v>32</v>
      </c>
      <c r="AX483" s="15" t="s">
        <v>76</v>
      </c>
      <c r="AY483" s="264" t="s">
        <v>151</v>
      </c>
    </row>
    <row r="484" s="13" customFormat="1">
      <c r="A484" s="13"/>
      <c r="B484" s="232"/>
      <c r="C484" s="233"/>
      <c r="D484" s="234" t="s">
        <v>159</v>
      </c>
      <c r="E484" s="235" t="s">
        <v>1</v>
      </c>
      <c r="F484" s="236" t="s">
        <v>512</v>
      </c>
      <c r="G484" s="233"/>
      <c r="H484" s="237">
        <v>15.82</v>
      </c>
      <c r="I484" s="238"/>
      <c r="J484" s="233"/>
      <c r="K484" s="233"/>
      <c r="L484" s="239"/>
      <c r="M484" s="240"/>
      <c r="N484" s="241"/>
      <c r="O484" s="241"/>
      <c r="P484" s="241"/>
      <c r="Q484" s="241"/>
      <c r="R484" s="241"/>
      <c r="S484" s="241"/>
      <c r="T484" s="24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3" t="s">
        <v>159</v>
      </c>
      <c r="AU484" s="243" t="s">
        <v>86</v>
      </c>
      <c r="AV484" s="13" t="s">
        <v>86</v>
      </c>
      <c r="AW484" s="13" t="s">
        <v>32</v>
      </c>
      <c r="AX484" s="13" t="s">
        <v>76</v>
      </c>
      <c r="AY484" s="243" t="s">
        <v>151</v>
      </c>
    </row>
    <row r="485" s="13" customFormat="1">
      <c r="A485" s="13"/>
      <c r="B485" s="232"/>
      <c r="C485" s="233"/>
      <c r="D485" s="234" t="s">
        <v>159</v>
      </c>
      <c r="E485" s="235" t="s">
        <v>1</v>
      </c>
      <c r="F485" s="236" t="s">
        <v>513</v>
      </c>
      <c r="G485" s="233"/>
      <c r="H485" s="237">
        <v>55.418999999999997</v>
      </c>
      <c r="I485" s="238"/>
      <c r="J485" s="233"/>
      <c r="K485" s="233"/>
      <c r="L485" s="239"/>
      <c r="M485" s="240"/>
      <c r="N485" s="241"/>
      <c r="O485" s="241"/>
      <c r="P485" s="241"/>
      <c r="Q485" s="241"/>
      <c r="R485" s="241"/>
      <c r="S485" s="241"/>
      <c r="T485" s="24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3" t="s">
        <v>159</v>
      </c>
      <c r="AU485" s="243" t="s">
        <v>86</v>
      </c>
      <c r="AV485" s="13" t="s">
        <v>86</v>
      </c>
      <c r="AW485" s="13" t="s">
        <v>32</v>
      </c>
      <c r="AX485" s="13" t="s">
        <v>76</v>
      </c>
      <c r="AY485" s="243" t="s">
        <v>151</v>
      </c>
    </row>
    <row r="486" s="14" customFormat="1">
      <c r="A486" s="14"/>
      <c r="B486" s="244"/>
      <c r="C486" s="245"/>
      <c r="D486" s="234" t="s">
        <v>159</v>
      </c>
      <c r="E486" s="246" t="s">
        <v>1</v>
      </c>
      <c r="F486" s="247" t="s">
        <v>161</v>
      </c>
      <c r="G486" s="245"/>
      <c r="H486" s="248">
        <v>71.239000000000004</v>
      </c>
      <c r="I486" s="249"/>
      <c r="J486" s="245"/>
      <c r="K486" s="245"/>
      <c r="L486" s="250"/>
      <c r="M486" s="251"/>
      <c r="N486" s="252"/>
      <c r="O486" s="252"/>
      <c r="P486" s="252"/>
      <c r="Q486" s="252"/>
      <c r="R486" s="252"/>
      <c r="S486" s="252"/>
      <c r="T486" s="253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4" t="s">
        <v>159</v>
      </c>
      <c r="AU486" s="254" t="s">
        <v>86</v>
      </c>
      <c r="AV486" s="14" t="s">
        <v>158</v>
      </c>
      <c r="AW486" s="14" t="s">
        <v>32</v>
      </c>
      <c r="AX486" s="14" t="s">
        <v>84</v>
      </c>
      <c r="AY486" s="254" t="s">
        <v>151</v>
      </c>
    </row>
    <row r="487" s="2" customFormat="1">
      <c r="A487" s="39"/>
      <c r="B487" s="40"/>
      <c r="C487" s="219" t="s">
        <v>514</v>
      </c>
      <c r="D487" s="219" t="s">
        <v>153</v>
      </c>
      <c r="E487" s="220" t="s">
        <v>515</v>
      </c>
      <c r="F487" s="221" t="s">
        <v>516</v>
      </c>
      <c r="G487" s="222" t="s">
        <v>232</v>
      </c>
      <c r="H487" s="223">
        <v>516.48400000000004</v>
      </c>
      <c r="I487" s="224"/>
      <c r="J487" s="225">
        <f>ROUND(I487*H487,2)</f>
        <v>0</v>
      </c>
      <c r="K487" s="221" t="s">
        <v>157</v>
      </c>
      <c r="L487" s="45"/>
      <c r="M487" s="226" t="s">
        <v>1</v>
      </c>
      <c r="N487" s="227" t="s">
        <v>41</v>
      </c>
      <c r="O487" s="92"/>
      <c r="P487" s="228">
        <f>O487*H487</f>
        <v>0</v>
      </c>
      <c r="Q487" s="228">
        <v>0</v>
      </c>
      <c r="R487" s="228">
        <f>Q487*H487</f>
        <v>0</v>
      </c>
      <c r="S487" s="228">
        <v>0</v>
      </c>
      <c r="T487" s="229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0" t="s">
        <v>158</v>
      </c>
      <c r="AT487" s="230" t="s">
        <v>153</v>
      </c>
      <c r="AU487" s="230" t="s">
        <v>86</v>
      </c>
      <c r="AY487" s="18" t="s">
        <v>151</v>
      </c>
      <c r="BE487" s="231">
        <f>IF(N487="základní",J487,0)</f>
        <v>0</v>
      </c>
      <c r="BF487" s="231">
        <f>IF(N487="snížená",J487,0)</f>
        <v>0</v>
      </c>
      <c r="BG487" s="231">
        <f>IF(N487="zákl. přenesená",J487,0)</f>
        <v>0</v>
      </c>
      <c r="BH487" s="231">
        <f>IF(N487="sníž. přenesená",J487,0)</f>
        <v>0</v>
      </c>
      <c r="BI487" s="231">
        <f>IF(N487="nulová",J487,0)</f>
        <v>0</v>
      </c>
      <c r="BJ487" s="18" t="s">
        <v>84</v>
      </c>
      <c r="BK487" s="231">
        <f>ROUND(I487*H487,2)</f>
        <v>0</v>
      </c>
      <c r="BL487" s="18" t="s">
        <v>158</v>
      </c>
      <c r="BM487" s="230" t="s">
        <v>517</v>
      </c>
    </row>
    <row r="488" s="15" customFormat="1">
      <c r="A488" s="15"/>
      <c r="B488" s="255"/>
      <c r="C488" s="256"/>
      <c r="D488" s="234" t="s">
        <v>159</v>
      </c>
      <c r="E488" s="257" t="s">
        <v>1</v>
      </c>
      <c r="F488" s="258" t="s">
        <v>445</v>
      </c>
      <c r="G488" s="256"/>
      <c r="H488" s="257" t="s">
        <v>1</v>
      </c>
      <c r="I488" s="259"/>
      <c r="J488" s="256"/>
      <c r="K488" s="256"/>
      <c r="L488" s="260"/>
      <c r="M488" s="261"/>
      <c r="N488" s="262"/>
      <c r="O488" s="262"/>
      <c r="P488" s="262"/>
      <c r="Q488" s="262"/>
      <c r="R488" s="262"/>
      <c r="S488" s="262"/>
      <c r="T488" s="263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64" t="s">
        <v>159</v>
      </c>
      <c r="AU488" s="264" t="s">
        <v>86</v>
      </c>
      <c r="AV488" s="15" t="s">
        <v>84</v>
      </c>
      <c r="AW488" s="15" t="s">
        <v>32</v>
      </c>
      <c r="AX488" s="15" t="s">
        <v>76</v>
      </c>
      <c r="AY488" s="264" t="s">
        <v>151</v>
      </c>
    </row>
    <row r="489" s="13" customFormat="1">
      <c r="A489" s="13"/>
      <c r="B489" s="232"/>
      <c r="C489" s="233"/>
      <c r="D489" s="234" t="s">
        <v>159</v>
      </c>
      <c r="E489" s="235" t="s">
        <v>1</v>
      </c>
      <c r="F489" s="236" t="s">
        <v>418</v>
      </c>
      <c r="G489" s="233"/>
      <c r="H489" s="237">
        <v>39.816000000000002</v>
      </c>
      <c r="I489" s="238"/>
      <c r="J489" s="233"/>
      <c r="K489" s="233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159</v>
      </c>
      <c r="AU489" s="243" t="s">
        <v>86</v>
      </c>
      <c r="AV489" s="13" t="s">
        <v>86</v>
      </c>
      <c r="AW489" s="13" t="s">
        <v>32</v>
      </c>
      <c r="AX489" s="13" t="s">
        <v>76</v>
      </c>
      <c r="AY489" s="243" t="s">
        <v>151</v>
      </c>
    </row>
    <row r="490" s="13" customFormat="1">
      <c r="A490" s="13"/>
      <c r="B490" s="232"/>
      <c r="C490" s="233"/>
      <c r="D490" s="234" t="s">
        <v>159</v>
      </c>
      <c r="E490" s="235" t="s">
        <v>1</v>
      </c>
      <c r="F490" s="236" t="s">
        <v>419</v>
      </c>
      <c r="G490" s="233"/>
      <c r="H490" s="237">
        <v>49.380000000000003</v>
      </c>
      <c r="I490" s="238"/>
      <c r="J490" s="233"/>
      <c r="K490" s="233"/>
      <c r="L490" s="239"/>
      <c r="M490" s="240"/>
      <c r="N490" s="241"/>
      <c r="O490" s="241"/>
      <c r="P490" s="241"/>
      <c r="Q490" s="241"/>
      <c r="R490" s="241"/>
      <c r="S490" s="241"/>
      <c r="T490" s="24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3" t="s">
        <v>159</v>
      </c>
      <c r="AU490" s="243" t="s">
        <v>86</v>
      </c>
      <c r="AV490" s="13" t="s">
        <v>86</v>
      </c>
      <c r="AW490" s="13" t="s">
        <v>32</v>
      </c>
      <c r="AX490" s="13" t="s">
        <v>76</v>
      </c>
      <c r="AY490" s="243" t="s">
        <v>151</v>
      </c>
    </row>
    <row r="491" s="13" customFormat="1">
      <c r="A491" s="13"/>
      <c r="B491" s="232"/>
      <c r="C491" s="233"/>
      <c r="D491" s="234" t="s">
        <v>159</v>
      </c>
      <c r="E491" s="235" t="s">
        <v>1</v>
      </c>
      <c r="F491" s="236" t="s">
        <v>420</v>
      </c>
      <c r="G491" s="233"/>
      <c r="H491" s="237">
        <v>-7.0919999999999996</v>
      </c>
      <c r="I491" s="238"/>
      <c r="J491" s="233"/>
      <c r="K491" s="233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159</v>
      </c>
      <c r="AU491" s="243" t="s">
        <v>86</v>
      </c>
      <c r="AV491" s="13" t="s">
        <v>86</v>
      </c>
      <c r="AW491" s="13" t="s">
        <v>32</v>
      </c>
      <c r="AX491" s="13" t="s">
        <v>76</v>
      </c>
      <c r="AY491" s="243" t="s">
        <v>151</v>
      </c>
    </row>
    <row r="492" s="13" customFormat="1">
      <c r="A492" s="13"/>
      <c r="B492" s="232"/>
      <c r="C492" s="233"/>
      <c r="D492" s="234" t="s">
        <v>159</v>
      </c>
      <c r="E492" s="235" t="s">
        <v>1</v>
      </c>
      <c r="F492" s="236" t="s">
        <v>421</v>
      </c>
      <c r="G492" s="233"/>
      <c r="H492" s="237">
        <v>1.05</v>
      </c>
      <c r="I492" s="238"/>
      <c r="J492" s="233"/>
      <c r="K492" s="233"/>
      <c r="L492" s="239"/>
      <c r="M492" s="240"/>
      <c r="N492" s="241"/>
      <c r="O492" s="241"/>
      <c r="P492" s="241"/>
      <c r="Q492" s="241"/>
      <c r="R492" s="241"/>
      <c r="S492" s="241"/>
      <c r="T492" s="24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3" t="s">
        <v>159</v>
      </c>
      <c r="AU492" s="243" t="s">
        <v>86</v>
      </c>
      <c r="AV492" s="13" t="s">
        <v>86</v>
      </c>
      <c r="AW492" s="13" t="s">
        <v>32</v>
      </c>
      <c r="AX492" s="13" t="s">
        <v>76</v>
      </c>
      <c r="AY492" s="243" t="s">
        <v>151</v>
      </c>
    </row>
    <row r="493" s="16" customFormat="1">
      <c r="A493" s="16"/>
      <c r="B493" s="275"/>
      <c r="C493" s="276"/>
      <c r="D493" s="234" t="s">
        <v>159</v>
      </c>
      <c r="E493" s="277" t="s">
        <v>1</v>
      </c>
      <c r="F493" s="278" t="s">
        <v>252</v>
      </c>
      <c r="G493" s="276"/>
      <c r="H493" s="279">
        <v>83.153999999999996</v>
      </c>
      <c r="I493" s="280"/>
      <c r="J493" s="276"/>
      <c r="K493" s="276"/>
      <c r="L493" s="281"/>
      <c r="M493" s="282"/>
      <c r="N493" s="283"/>
      <c r="O493" s="283"/>
      <c r="P493" s="283"/>
      <c r="Q493" s="283"/>
      <c r="R493" s="283"/>
      <c r="S493" s="283"/>
      <c r="T493" s="284"/>
      <c r="U493" s="16"/>
      <c r="V493" s="16"/>
      <c r="W493" s="16"/>
      <c r="X493" s="16"/>
      <c r="Y493" s="16"/>
      <c r="Z493" s="16"/>
      <c r="AA493" s="16"/>
      <c r="AB493" s="16"/>
      <c r="AC493" s="16"/>
      <c r="AD493" s="16"/>
      <c r="AE493" s="16"/>
      <c r="AT493" s="285" t="s">
        <v>159</v>
      </c>
      <c r="AU493" s="285" t="s">
        <v>86</v>
      </c>
      <c r="AV493" s="16" t="s">
        <v>165</v>
      </c>
      <c r="AW493" s="16" t="s">
        <v>32</v>
      </c>
      <c r="AX493" s="16" t="s">
        <v>76</v>
      </c>
      <c r="AY493" s="285" t="s">
        <v>151</v>
      </c>
    </row>
    <row r="494" s="15" customFormat="1">
      <c r="A494" s="15"/>
      <c r="B494" s="255"/>
      <c r="C494" s="256"/>
      <c r="D494" s="234" t="s">
        <v>159</v>
      </c>
      <c r="E494" s="257" t="s">
        <v>1</v>
      </c>
      <c r="F494" s="258" t="s">
        <v>422</v>
      </c>
      <c r="G494" s="256"/>
      <c r="H494" s="257" t="s">
        <v>1</v>
      </c>
      <c r="I494" s="259"/>
      <c r="J494" s="256"/>
      <c r="K494" s="256"/>
      <c r="L494" s="260"/>
      <c r="M494" s="261"/>
      <c r="N494" s="262"/>
      <c r="O494" s="262"/>
      <c r="P494" s="262"/>
      <c r="Q494" s="262"/>
      <c r="R494" s="262"/>
      <c r="S494" s="262"/>
      <c r="T494" s="263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64" t="s">
        <v>159</v>
      </c>
      <c r="AU494" s="264" t="s">
        <v>86</v>
      </c>
      <c r="AV494" s="15" t="s">
        <v>84</v>
      </c>
      <c r="AW494" s="15" t="s">
        <v>32</v>
      </c>
      <c r="AX494" s="15" t="s">
        <v>76</v>
      </c>
      <c r="AY494" s="264" t="s">
        <v>151</v>
      </c>
    </row>
    <row r="495" s="13" customFormat="1">
      <c r="A495" s="13"/>
      <c r="B495" s="232"/>
      <c r="C495" s="233"/>
      <c r="D495" s="234" t="s">
        <v>159</v>
      </c>
      <c r="E495" s="235" t="s">
        <v>1</v>
      </c>
      <c r="F495" s="236" t="s">
        <v>423</v>
      </c>
      <c r="G495" s="233"/>
      <c r="H495" s="237">
        <v>29.143999999999998</v>
      </c>
      <c r="I495" s="238"/>
      <c r="J495" s="233"/>
      <c r="K495" s="233"/>
      <c r="L495" s="239"/>
      <c r="M495" s="240"/>
      <c r="N495" s="241"/>
      <c r="O495" s="241"/>
      <c r="P495" s="241"/>
      <c r="Q495" s="241"/>
      <c r="R495" s="241"/>
      <c r="S495" s="241"/>
      <c r="T495" s="24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3" t="s">
        <v>159</v>
      </c>
      <c r="AU495" s="243" t="s">
        <v>86</v>
      </c>
      <c r="AV495" s="13" t="s">
        <v>86</v>
      </c>
      <c r="AW495" s="13" t="s">
        <v>32</v>
      </c>
      <c r="AX495" s="13" t="s">
        <v>76</v>
      </c>
      <c r="AY495" s="243" t="s">
        <v>151</v>
      </c>
    </row>
    <row r="496" s="13" customFormat="1">
      <c r="A496" s="13"/>
      <c r="B496" s="232"/>
      <c r="C496" s="233"/>
      <c r="D496" s="234" t="s">
        <v>159</v>
      </c>
      <c r="E496" s="235" t="s">
        <v>1</v>
      </c>
      <c r="F496" s="236" t="s">
        <v>424</v>
      </c>
      <c r="G496" s="233"/>
      <c r="H496" s="237">
        <v>37.502000000000002</v>
      </c>
      <c r="I496" s="238"/>
      <c r="J496" s="233"/>
      <c r="K496" s="233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159</v>
      </c>
      <c r="AU496" s="243" t="s">
        <v>86</v>
      </c>
      <c r="AV496" s="13" t="s">
        <v>86</v>
      </c>
      <c r="AW496" s="13" t="s">
        <v>32</v>
      </c>
      <c r="AX496" s="13" t="s">
        <v>76</v>
      </c>
      <c r="AY496" s="243" t="s">
        <v>151</v>
      </c>
    </row>
    <row r="497" s="13" customFormat="1">
      <c r="A497" s="13"/>
      <c r="B497" s="232"/>
      <c r="C497" s="233"/>
      <c r="D497" s="234" t="s">
        <v>159</v>
      </c>
      <c r="E497" s="235" t="s">
        <v>1</v>
      </c>
      <c r="F497" s="236" t="s">
        <v>425</v>
      </c>
      <c r="G497" s="233"/>
      <c r="H497" s="237">
        <v>62.802</v>
      </c>
      <c r="I497" s="238"/>
      <c r="J497" s="233"/>
      <c r="K497" s="233"/>
      <c r="L497" s="239"/>
      <c r="M497" s="240"/>
      <c r="N497" s="241"/>
      <c r="O497" s="241"/>
      <c r="P497" s="241"/>
      <c r="Q497" s="241"/>
      <c r="R497" s="241"/>
      <c r="S497" s="241"/>
      <c r="T497" s="24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3" t="s">
        <v>159</v>
      </c>
      <c r="AU497" s="243" t="s">
        <v>86</v>
      </c>
      <c r="AV497" s="13" t="s">
        <v>86</v>
      </c>
      <c r="AW497" s="13" t="s">
        <v>32</v>
      </c>
      <c r="AX497" s="13" t="s">
        <v>76</v>
      </c>
      <c r="AY497" s="243" t="s">
        <v>151</v>
      </c>
    </row>
    <row r="498" s="13" customFormat="1">
      <c r="A498" s="13"/>
      <c r="B498" s="232"/>
      <c r="C498" s="233"/>
      <c r="D498" s="234" t="s">
        <v>159</v>
      </c>
      <c r="E498" s="235" t="s">
        <v>1</v>
      </c>
      <c r="F498" s="236" t="s">
        <v>426</v>
      </c>
      <c r="G498" s="233"/>
      <c r="H498" s="237">
        <v>18.646999999999998</v>
      </c>
      <c r="I498" s="238"/>
      <c r="J498" s="233"/>
      <c r="K498" s="233"/>
      <c r="L498" s="239"/>
      <c r="M498" s="240"/>
      <c r="N498" s="241"/>
      <c r="O498" s="241"/>
      <c r="P498" s="241"/>
      <c r="Q498" s="241"/>
      <c r="R498" s="241"/>
      <c r="S498" s="241"/>
      <c r="T498" s="24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3" t="s">
        <v>159</v>
      </c>
      <c r="AU498" s="243" t="s">
        <v>86</v>
      </c>
      <c r="AV498" s="13" t="s">
        <v>86</v>
      </c>
      <c r="AW498" s="13" t="s">
        <v>32</v>
      </c>
      <c r="AX498" s="13" t="s">
        <v>76</v>
      </c>
      <c r="AY498" s="243" t="s">
        <v>151</v>
      </c>
    </row>
    <row r="499" s="13" customFormat="1">
      <c r="A499" s="13"/>
      <c r="B499" s="232"/>
      <c r="C499" s="233"/>
      <c r="D499" s="234" t="s">
        <v>159</v>
      </c>
      <c r="E499" s="235" t="s">
        <v>1</v>
      </c>
      <c r="F499" s="236" t="s">
        <v>427</v>
      </c>
      <c r="G499" s="233"/>
      <c r="H499" s="237">
        <v>38.320999999999998</v>
      </c>
      <c r="I499" s="238"/>
      <c r="J499" s="233"/>
      <c r="K499" s="233"/>
      <c r="L499" s="239"/>
      <c r="M499" s="240"/>
      <c r="N499" s="241"/>
      <c r="O499" s="241"/>
      <c r="P499" s="241"/>
      <c r="Q499" s="241"/>
      <c r="R499" s="241"/>
      <c r="S499" s="241"/>
      <c r="T499" s="24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3" t="s">
        <v>159</v>
      </c>
      <c r="AU499" s="243" t="s">
        <v>86</v>
      </c>
      <c r="AV499" s="13" t="s">
        <v>86</v>
      </c>
      <c r="AW499" s="13" t="s">
        <v>32</v>
      </c>
      <c r="AX499" s="13" t="s">
        <v>76</v>
      </c>
      <c r="AY499" s="243" t="s">
        <v>151</v>
      </c>
    </row>
    <row r="500" s="13" customFormat="1">
      <c r="A500" s="13"/>
      <c r="B500" s="232"/>
      <c r="C500" s="233"/>
      <c r="D500" s="234" t="s">
        <v>159</v>
      </c>
      <c r="E500" s="235" t="s">
        <v>1</v>
      </c>
      <c r="F500" s="236" t="s">
        <v>428</v>
      </c>
      <c r="G500" s="233"/>
      <c r="H500" s="237">
        <v>-9.4499999999999993</v>
      </c>
      <c r="I500" s="238"/>
      <c r="J500" s="233"/>
      <c r="K500" s="233"/>
      <c r="L500" s="239"/>
      <c r="M500" s="240"/>
      <c r="N500" s="241"/>
      <c r="O500" s="241"/>
      <c r="P500" s="241"/>
      <c r="Q500" s="241"/>
      <c r="R500" s="241"/>
      <c r="S500" s="241"/>
      <c r="T500" s="24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3" t="s">
        <v>159</v>
      </c>
      <c r="AU500" s="243" t="s">
        <v>86</v>
      </c>
      <c r="AV500" s="13" t="s">
        <v>86</v>
      </c>
      <c r="AW500" s="13" t="s">
        <v>32</v>
      </c>
      <c r="AX500" s="13" t="s">
        <v>76</v>
      </c>
      <c r="AY500" s="243" t="s">
        <v>151</v>
      </c>
    </row>
    <row r="501" s="13" customFormat="1">
      <c r="A501" s="13"/>
      <c r="B501" s="232"/>
      <c r="C501" s="233"/>
      <c r="D501" s="234" t="s">
        <v>159</v>
      </c>
      <c r="E501" s="235" t="s">
        <v>1</v>
      </c>
      <c r="F501" s="236" t="s">
        <v>429</v>
      </c>
      <c r="G501" s="233"/>
      <c r="H501" s="237">
        <v>3.1200000000000001</v>
      </c>
      <c r="I501" s="238"/>
      <c r="J501" s="233"/>
      <c r="K501" s="233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159</v>
      </c>
      <c r="AU501" s="243" t="s">
        <v>86</v>
      </c>
      <c r="AV501" s="13" t="s">
        <v>86</v>
      </c>
      <c r="AW501" s="13" t="s">
        <v>32</v>
      </c>
      <c r="AX501" s="13" t="s">
        <v>76</v>
      </c>
      <c r="AY501" s="243" t="s">
        <v>151</v>
      </c>
    </row>
    <row r="502" s="13" customFormat="1">
      <c r="A502" s="13"/>
      <c r="B502" s="232"/>
      <c r="C502" s="233"/>
      <c r="D502" s="234" t="s">
        <v>159</v>
      </c>
      <c r="E502" s="235" t="s">
        <v>1</v>
      </c>
      <c r="F502" s="236" t="s">
        <v>430</v>
      </c>
      <c r="G502" s="233"/>
      <c r="H502" s="237">
        <v>3.3959999999999999</v>
      </c>
      <c r="I502" s="238"/>
      <c r="J502" s="233"/>
      <c r="K502" s="233"/>
      <c r="L502" s="239"/>
      <c r="M502" s="240"/>
      <c r="N502" s="241"/>
      <c r="O502" s="241"/>
      <c r="P502" s="241"/>
      <c r="Q502" s="241"/>
      <c r="R502" s="241"/>
      <c r="S502" s="241"/>
      <c r="T502" s="24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3" t="s">
        <v>159</v>
      </c>
      <c r="AU502" s="243" t="s">
        <v>86</v>
      </c>
      <c r="AV502" s="13" t="s">
        <v>86</v>
      </c>
      <c r="AW502" s="13" t="s">
        <v>32</v>
      </c>
      <c r="AX502" s="13" t="s">
        <v>76</v>
      </c>
      <c r="AY502" s="243" t="s">
        <v>151</v>
      </c>
    </row>
    <row r="503" s="16" customFormat="1">
      <c r="A503" s="16"/>
      <c r="B503" s="275"/>
      <c r="C503" s="276"/>
      <c r="D503" s="234" t="s">
        <v>159</v>
      </c>
      <c r="E503" s="277" t="s">
        <v>1</v>
      </c>
      <c r="F503" s="278" t="s">
        <v>252</v>
      </c>
      <c r="G503" s="276"/>
      <c r="H503" s="279">
        <v>183.482</v>
      </c>
      <c r="I503" s="280"/>
      <c r="J503" s="276"/>
      <c r="K503" s="276"/>
      <c r="L503" s="281"/>
      <c r="M503" s="282"/>
      <c r="N503" s="283"/>
      <c r="O503" s="283"/>
      <c r="P503" s="283"/>
      <c r="Q503" s="283"/>
      <c r="R503" s="283"/>
      <c r="S503" s="283"/>
      <c r="T503" s="284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T503" s="285" t="s">
        <v>159</v>
      </c>
      <c r="AU503" s="285" t="s">
        <v>86</v>
      </c>
      <c r="AV503" s="16" t="s">
        <v>165</v>
      </c>
      <c r="AW503" s="16" t="s">
        <v>32</v>
      </c>
      <c r="AX503" s="16" t="s">
        <v>76</v>
      </c>
      <c r="AY503" s="285" t="s">
        <v>151</v>
      </c>
    </row>
    <row r="504" s="15" customFormat="1">
      <c r="A504" s="15"/>
      <c r="B504" s="255"/>
      <c r="C504" s="256"/>
      <c r="D504" s="234" t="s">
        <v>159</v>
      </c>
      <c r="E504" s="257" t="s">
        <v>1</v>
      </c>
      <c r="F504" s="258" t="s">
        <v>431</v>
      </c>
      <c r="G504" s="256"/>
      <c r="H504" s="257" t="s">
        <v>1</v>
      </c>
      <c r="I504" s="259"/>
      <c r="J504" s="256"/>
      <c r="K504" s="256"/>
      <c r="L504" s="260"/>
      <c r="M504" s="261"/>
      <c r="N504" s="262"/>
      <c r="O504" s="262"/>
      <c r="P504" s="262"/>
      <c r="Q504" s="262"/>
      <c r="R504" s="262"/>
      <c r="S504" s="262"/>
      <c r="T504" s="263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64" t="s">
        <v>159</v>
      </c>
      <c r="AU504" s="264" t="s">
        <v>86</v>
      </c>
      <c r="AV504" s="15" t="s">
        <v>84</v>
      </c>
      <c r="AW504" s="15" t="s">
        <v>32</v>
      </c>
      <c r="AX504" s="15" t="s">
        <v>76</v>
      </c>
      <c r="AY504" s="264" t="s">
        <v>151</v>
      </c>
    </row>
    <row r="505" s="13" customFormat="1">
      <c r="A505" s="13"/>
      <c r="B505" s="232"/>
      <c r="C505" s="233"/>
      <c r="D505" s="234" t="s">
        <v>159</v>
      </c>
      <c r="E505" s="235" t="s">
        <v>1</v>
      </c>
      <c r="F505" s="236" t="s">
        <v>432</v>
      </c>
      <c r="G505" s="233"/>
      <c r="H505" s="237">
        <v>119.411</v>
      </c>
      <c r="I505" s="238"/>
      <c r="J505" s="233"/>
      <c r="K505" s="233"/>
      <c r="L505" s="239"/>
      <c r="M505" s="240"/>
      <c r="N505" s="241"/>
      <c r="O505" s="241"/>
      <c r="P505" s="241"/>
      <c r="Q505" s="241"/>
      <c r="R505" s="241"/>
      <c r="S505" s="241"/>
      <c r="T505" s="24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3" t="s">
        <v>159</v>
      </c>
      <c r="AU505" s="243" t="s">
        <v>86</v>
      </c>
      <c r="AV505" s="13" t="s">
        <v>86</v>
      </c>
      <c r="AW505" s="13" t="s">
        <v>32</v>
      </c>
      <c r="AX505" s="13" t="s">
        <v>76</v>
      </c>
      <c r="AY505" s="243" t="s">
        <v>151</v>
      </c>
    </row>
    <row r="506" s="13" customFormat="1">
      <c r="A506" s="13"/>
      <c r="B506" s="232"/>
      <c r="C506" s="233"/>
      <c r="D506" s="234" t="s">
        <v>159</v>
      </c>
      <c r="E506" s="235" t="s">
        <v>1</v>
      </c>
      <c r="F506" s="236" t="s">
        <v>433</v>
      </c>
      <c r="G506" s="233"/>
      <c r="H506" s="237">
        <v>12.699</v>
      </c>
      <c r="I506" s="238"/>
      <c r="J506" s="233"/>
      <c r="K506" s="233"/>
      <c r="L506" s="239"/>
      <c r="M506" s="240"/>
      <c r="N506" s="241"/>
      <c r="O506" s="241"/>
      <c r="P506" s="241"/>
      <c r="Q506" s="241"/>
      <c r="R506" s="241"/>
      <c r="S506" s="241"/>
      <c r="T506" s="24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3" t="s">
        <v>159</v>
      </c>
      <c r="AU506" s="243" t="s">
        <v>86</v>
      </c>
      <c r="AV506" s="13" t="s">
        <v>86</v>
      </c>
      <c r="AW506" s="13" t="s">
        <v>32</v>
      </c>
      <c r="AX506" s="13" t="s">
        <v>76</v>
      </c>
      <c r="AY506" s="243" t="s">
        <v>151</v>
      </c>
    </row>
    <row r="507" s="13" customFormat="1">
      <c r="A507" s="13"/>
      <c r="B507" s="232"/>
      <c r="C507" s="233"/>
      <c r="D507" s="234" t="s">
        <v>159</v>
      </c>
      <c r="E507" s="235" t="s">
        <v>1</v>
      </c>
      <c r="F507" s="236" t="s">
        <v>434</v>
      </c>
      <c r="G507" s="233"/>
      <c r="H507" s="237">
        <v>39.673000000000002</v>
      </c>
      <c r="I507" s="238"/>
      <c r="J507" s="233"/>
      <c r="K507" s="233"/>
      <c r="L507" s="239"/>
      <c r="M507" s="240"/>
      <c r="N507" s="241"/>
      <c r="O507" s="241"/>
      <c r="P507" s="241"/>
      <c r="Q507" s="241"/>
      <c r="R507" s="241"/>
      <c r="S507" s="241"/>
      <c r="T507" s="24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3" t="s">
        <v>159</v>
      </c>
      <c r="AU507" s="243" t="s">
        <v>86</v>
      </c>
      <c r="AV507" s="13" t="s">
        <v>86</v>
      </c>
      <c r="AW507" s="13" t="s">
        <v>32</v>
      </c>
      <c r="AX507" s="13" t="s">
        <v>76</v>
      </c>
      <c r="AY507" s="243" t="s">
        <v>151</v>
      </c>
    </row>
    <row r="508" s="13" customFormat="1">
      <c r="A508" s="13"/>
      <c r="B508" s="232"/>
      <c r="C508" s="233"/>
      <c r="D508" s="234" t="s">
        <v>159</v>
      </c>
      <c r="E508" s="235" t="s">
        <v>1</v>
      </c>
      <c r="F508" s="236" t="s">
        <v>435</v>
      </c>
      <c r="G508" s="233"/>
      <c r="H508" s="237">
        <v>52.840000000000003</v>
      </c>
      <c r="I508" s="238"/>
      <c r="J508" s="233"/>
      <c r="K508" s="233"/>
      <c r="L508" s="239"/>
      <c r="M508" s="240"/>
      <c r="N508" s="241"/>
      <c r="O508" s="241"/>
      <c r="P508" s="241"/>
      <c r="Q508" s="241"/>
      <c r="R508" s="241"/>
      <c r="S508" s="241"/>
      <c r="T508" s="24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3" t="s">
        <v>159</v>
      </c>
      <c r="AU508" s="243" t="s">
        <v>86</v>
      </c>
      <c r="AV508" s="13" t="s">
        <v>86</v>
      </c>
      <c r="AW508" s="13" t="s">
        <v>32</v>
      </c>
      <c r="AX508" s="13" t="s">
        <v>76</v>
      </c>
      <c r="AY508" s="243" t="s">
        <v>151</v>
      </c>
    </row>
    <row r="509" s="13" customFormat="1">
      <c r="A509" s="13"/>
      <c r="B509" s="232"/>
      <c r="C509" s="233"/>
      <c r="D509" s="234" t="s">
        <v>159</v>
      </c>
      <c r="E509" s="235" t="s">
        <v>1</v>
      </c>
      <c r="F509" s="236" t="s">
        <v>436</v>
      </c>
      <c r="G509" s="233"/>
      <c r="H509" s="237">
        <v>15.02</v>
      </c>
      <c r="I509" s="238"/>
      <c r="J509" s="233"/>
      <c r="K509" s="233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159</v>
      </c>
      <c r="AU509" s="243" t="s">
        <v>86</v>
      </c>
      <c r="AV509" s="13" t="s">
        <v>86</v>
      </c>
      <c r="AW509" s="13" t="s">
        <v>32</v>
      </c>
      <c r="AX509" s="13" t="s">
        <v>76</v>
      </c>
      <c r="AY509" s="243" t="s">
        <v>151</v>
      </c>
    </row>
    <row r="510" s="13" customFormat="1">
      <c r="A510" s="13"/>
      <c r="B510" s="232"/>
      <c r="C510" s="233"/>
      <c r="D510" s="234" t="s">
        <v>159</v>
      </c>
      <c r="E510" s="235" t="s">
        <v>1</v>
      </c>
      <c r="F510" s="236" t="s">
        <v>437</v>
      </c>
      <c r="G510" s="233"/>
      <c r="H510" s="237">
        <v>10.205</v>
      </c>
      <c r="I510" s="238"/>
      <c r="J510" s="233"/>
      <c r="K510" s="233"/>
      <c r="L510" s="239"/>
      <c r="M510" s="240"/>
      <c r="N510" s="241"/>
      <c r="O510" s="241"/>
      <c r="P510" s="241"/>
      <c r="Q510" s="241"/>
      <c r="R510" s="241"/>
      <c r="S510" s="241"/>
      <c r="T510" s="24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3" t="s">
        <v>159</v>
      </c>
      <c r="AU510" s="243" t="s">
        <v>86</v>
      </c>
      <c r="AV510" s="13" t="s">
        <v>86</v>
      </c>
      <c r="AW510" s="13" t="s">
        <v>32</v>
      </c>
      <c r="AX510" s="13" t="s">
        <v>76</v>
      </c>
      <c r="AY510" s="243" t="s">
        <v>151</v>
      </c>
    </row>
    <row r="511" s="16" customFormat="1">
      <c r="A511" s="16"/>
      <c r="B511" s="275"/>
      <c r="C511" s="276"/>
      <c r="D511" s="234" t="s">
        <v>159</v>
      </c>
      <c r="E511" s="277" t="s">
        <v>1</v>
      </c>
      <c r="F511" s="278" t="s">
        <v>252</v>
      </c>
      <c r="G511" s="276"/>
      <c r="H511" s="279">
        <v>249.84800000000001</v>
      </c>
      <c r="I511" s="280"/>
      <c r="J511" s="276"/>
      <c r="K511" s="276"/>
      <c r="L511" s="281"/>
      <c r="M511" s="282"/>
      <c r="N511" s="283"/>
      <c r="O511" s="283"/>
      <c r="P511" s="283"/>
      <c r="Q511" s="283"/>
      <c r="R511" s="283"/>
      <c r="S511" s="283"/>
      <c r="T511" s="284"/>
      <c r="U511" s="16"/>
      <c r="V511" s="16"/>
      <c r="W511" s="16"/>
      <c r="X511" s="16"/>
      <c r="Y511" s="16"/>
      <c r="Z511" s="16"/>
      <c r="AA511" s="16"/>
      <c r="AB511" s="16"/>
      <c r="AC511" s="16"/>
      <c r="AD511" s="16"/>
      <c r="AE511" s="16"/>
      <c r="AT511" s="285" t="s">
        <v>159</v>
      </c>
      <c r="AU511" s="285" t="s">
        <v>86</v>
      </c>
      <c r="AV511" s="16" t="s">
        <v>165</v>
      </c>
      <c r="AW511" s="16" t="s">
        <v>32</v>
      </c>
      <c r="AX511" s="16" t="s">
        <v>76</v>
      </c>
      <c r="AY511" s="285" t="s">
        <v>151</v>
      </c>
    </row>
    <row r="512" s="14" customFormat="1">
      <c r="A512" s="14"/>
      <c r="B512" s="244"/>
      <c r="C512" s="245"/>
      <c r="D512" s="234" t="s">
        <v>159</v>
      </c>
      <c r="E512" s="246" t="s">
        <v>1</v>
      </c>
      <c r="F512" s="247" t="s">
        <v>161</v>
      </c>
      <c r="G512" s="245"/>
      <c r="H512" s="248">
        <v>516.48400000000004</v>
      </c>
      <c r="I512" s="249"/>
      <c r="J512" s="245"/>
      <c r="K512" s="245"/>
      <c r="L512" s="250"/>
      <c r="M512" s="251"/>
      <c r="N512" s="252"/>
      <c r="O512" s="252"/>
      <c r="P512" s="252"/>
      <c r="Q512" s="252"/>
      <c r="R512" s="252"/>
      <c r="S512" s="252"/>
      <c r="T512" s="253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4" t="s">
        <v>159</v>
      </c>
      <c r="AU512" s="254" t="s">
        <v>86</v>
      </c>
      <c r="AV512" s="14" t="s">
        <v>158</v>
      </c>
      <c r="AW512" s="14" t="s">
        <v>32</v>
      </c>
      <c r="AX512" s="14" t="s">
        <v>84</v>
      </c>
      <c r="AY512" s="254" t="s">
        <v>151</v>
      </c>
    </row>
    <row r="513" s="2" customFormat="1" ht="16.5" customHeight="1">
      <c r="A513" s="39"/>
      <c r="B513" s="40"/>
      <c r="C513" s="219" t="s">
        <v>325</v>
      </c>
      <c r="D513" s="219" t="s">
        <v>153</v>
      </c>
      <c r="E513" s="220" t="s">
        <v>518</v>
      </c>
      <c r="F513" s="221" t="s">
        <v>519</v>
      </c>
      <c r="G513" s="222" t="s">
        <v>232</v>
      </c>
      <c r="H513" s="223">
        <v>20</v>
      </c>
      <c r="I513" s="224"/>
      <c r="J513" s="225">
        <f>ROUND(I513*H513,2)</f>
        <v>0</v>
      </c>
      <c r="K513" s="221" t="s">
        <v>157</v>
      </c>
      <c r="L513" s="45"/>
      <c r="M513" s="226" t="s">
        <v>1</v>
      </c>
      <c r="N513" s="227" t="s">
        <v>41</v>
      </c>
      <c r="O513" s="92"/>
      <c r="P513" s="228">
        <f>O513*H513</f>
        <v>0</v>
      </c>
      <c r="Q513" s="228">
        <v>0</v>
      </c>
      <c r="R513" s="228">
        <f>Q513*H513</f>
        <v>0</v>
      </c>
      <c r="S513" s="228">
        <v>0</v>
      </c>
      <c r="T513" s="229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0" t="s">
        <v>158</v>
      </c>
      <c r="AT513" s="230" t="s">
        <v>153</v>
      </c>
      <c r="AU513" s="230" t="s">
        <v>86</v>
      </c>
      <c r="AY513" s="18" t="s">
        <v>151</v>
      </c>
      <c r="BE513" s="231">
        <f>IF(N513="základní",J513,0)</f>
        <v>0</v>
      </c>
      <c r="BF513" s="231">
        <f>IF(N513="snížená",J513,0)</f>
        <v>0</v>
      </c>
      <c r="BG513" s="231">
        <f>IF(N513="zákl. přenesená",J513,0)</f>
        <v>0</v>
      </c>
      <c r="BH513" s="231">
        <f>IF(N513="sníž. přenesená",J513,0)</f>
        <v>0</v>
      </c>
      <c r="BI513" s="231">
        <f>IF(N513="nulová",J513,0)</f>
        <v>0</v>
      </c>
      <c r="BJ513" s="18" t="s">
        <v>84</v>
      </c>
      <c r="BK513" s="231">
        <f>ROUND(I513*H513,2)</f>
        <v>0</v>
      </c>
      <c r="BL513" s="18" t="s">
        <v>158</v>
      </c>
      <c r="BM513" s="230" t="s">
        <v>520</v>
      </c>
    </row>
    <row r="514" s="13" customFormat="1">
      <c r="A514" s="13"/>
      <c r="B514" s="232"/>
      <c r="C514" s="233"/>
      <c r="D514" s="234" t="s">
        <v>159</v>
      </c>
      <c r="E514" s="235" t="s">
        <v>1</v>
      </c>
      <c r="F514" s="236" t="s">
        <v>521</v>
      </c>
      <c r="G514" s="233"/>
      <c r="H514" s="237">
        <v>20</v>
      </c>
      <c r="I514" s="238"/>
      <c r="J514" s="233"/>
      <c r="K514" s="233"/>
      <c r="L514" s="239"/>
      <c r="M514" s="240"/>
      <c r="N514" s="241"/>
      <c r="O514" s="241"/>
      <c r="P514" s="241"/>
      <c r="Q514" s="241"/>
      <c r="R514" s="241"/>
      <c r="S514" s="241"/>
      <c r="T514" s="24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3" t="s">
        <v>159</v>
      </c>
      <c r="AU514" s="243" t="s">
        <v>86</v>
      </c>
      <c r="AV514" s="13" t="s">
        <v>86</v>
      </c>
      <c r="AW514" s="13" t="s">
        <v>32</v>
      </c>
      <c r="AX514" s="13" t="s">
        <v>76</v>
      </c>
      <c r="AY514" s="243" t="s">
        <v>151</v>
      </c>
    </row>
    <row r="515" s="14" customFormat="1">
      <c r="A515" s="14"/>
      <c r="B515" s="244"/>
      <c r="C515" s="245"/>
      <c r="D515" s="234" t="s">
        <v>159</v>
      </c>
      <c r="E515" s="246" t="s">
        <v>1</v>
      </c>
      <c r="F515" s="247" t="s">
        <v>161</v>
      </c>
      <c r="G515" s="245"/>
      <c r="H515" s="248">
        <v>20</v>
      </c>
      <c r="I515" s="249"/>
      <c r="J515" s="245"/>
      <c r="K515" s="245"/>
      <c r="L515" s="250"/>
      <c r="M515" s="251"/>
      <c r="N515" s="252"/>
      <c r="O515" s="252"/>
      <c r="P515" s="252"/>
      <c r="Q515" s="252"/>
      <c r="R515" s="252"/>
      <c r="S515" s="252"/>
      <c r="T515" s="25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4" t="s">
        <v>159</v>
      </c>
      <c r="AU515" s="254" t="s">
        <v>86</v>
      </c>
      <c r="AV515" s="14" t="s">
        <v>158</v>
      </c>
      <c r="AW515" s="14" t="s">
        <v>32</v>
      </c>
      <c r="AX515" s="14" t="s">
        <v>84</v>
      </c>
      <c r="AY515" s="254" t="s">
        <v>151</v>
      </c>
    </row>
    <row r="516" s="2" customFormat="1">
      <c r="A516" s="39"/>
      <c r="B516" s="40"/>
      <c r="C516" s="219" t="s">
        <v>522</v>
      </c>
      <c r="D516" s="219" t="s">
        <v>153</v>
      </c>
      <c r="E516" s="220" t="s">
        <v>523</v>
      </c>
      <c r="F516" s="221" t="s">
        <v>524</v>
      </c>
      <c r="G516" s="222" t="s">
        <v>232</v>
      </c>
      <c r="H516" s="223">
        <v>70.918000000000006</v>
      </c>
      <c r="I516" s="224"/>
      <c r="J516" s="225">
        <f>ROUND(I516*H516,2)</f>
        <v>0</v>
      </c>
      <c r="K516" s="221" t="s">
        <v>157</v>
      </c>
      <c r="L516" s="45"/>
      <c r="M516" s="226" t="s">
        <v>1</v>
      </c>
      <c r="N516" s="227" t="s">
        <v>41</v>
      </c>
      <c r="O516" s="92"/>
      <c r="P516" s="228">
        <f>O516*H516</f>
        <v>0</v>
      </c>
      <c r="Q516" s="228">
        <v>0</v>
      </c>
      <c r="R516" s="228">
        <f>Q516*H516</f>
        <v>0</v>
      </c>
      <c r="S516" s="228">
        <v>0</v>
      </c>
      <c r="T516" s="229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0" t="s">
        <v>158</v>
      </c>
      <c r="AT516" s="230" t="s">
        <v>153</v>
      </c>
      <c r="AU516" s="230" t="s">
        <v>86</v>
      </c>
      <c r="AY516" s="18" t="s">
        <v>151</v>
      </c>
      <c r="BE516" s="231">
        <f>IF(N516="základní",J516,0)</f>
        <v>0</v>
      </c>
      <c r="BF516" s="231">
        <f>IF(N516="snížená",J516,0)</f>
        <v>0</v>
      </c>
      <c r="BG516" s="231">
        <f>IF(N516="zákl. přenesená",J516,0)</f>
        <v>0</v>
      </c>
      <c r="BH516" s="231">
        <f>IF(N516="sníž. přenesená",J516,0)</f>
        <v>0</v>
      </c>
      <c r="BI516" s="231">
        <f>IF(N516="nulová",J516,0)</f>
        <v>0</v>
      </c>
      <c r="BJ516" s="18" t="s">
        <v>84</v>
      </c>
      <c r="BK516" s="231">
        <f>ROUND(I516*H516,2)</f>
        <v>0</v>
      </c>
      <c r="BL516" s="18" t="s">
        <v>158</v>
      </c>
      <c r="BM516" s="230" t="s">
        <v>525</v>
      </c>
    </row>
    <row r="517" s="13" customFormat="1">
      <c r="A517" s="13"/>
      <c r="B517" s="232"/>
      <c r="C517" s="233"/>
      <c r="D517" s="234" t="s">
        <v>159</v>
      </c>
      <c r="E517" s="235" t="s">
        <v>1</v>
      </c>
      <c r="F517" s="236" t="s">
        <v>526</v>
      </c>
      <c r="G517" s="233"/>
      <c r="H517" s="237">
        <v>1.6799999999999999</v>
      </c>
      <c r="I517" s="238"/>
      <c r="J517" s="233"/>
      <c r="K517" s="233"/>
      <c r="L517" s="239"/>
      <c r="M517" s="240"/>
      <c r="N517" s="241"/>
      <c r="O517" s="241"/>
      <c r="P517" s="241"/>
      <c r="Q517" s="241"/>
      <c r="R517" s="241"/>
      <c r="S517" s="241"/>
      <c r="T517" s="24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3" t="s">
        <v>159</v>
      </c>
      <c r="AU517" s="243" t="s">
        <v>86</v>
      </c>
      <c r="AV517" s="13" t="s">
        <v>86</v>
      </c>
      <c r="AW517" s="13" t="s">
        <v>32</v>
      </c>
      <c r="AX517" s="13" t="s">
        <v>76</v>
      </c>
      <c r="AY517" s="243" t="s">
        <v>151</v>
      </c>
    </row>
    <row r="518" s="15" customFormat="1">
      <c r="A518" s="15"/>
      <c r="B518" s="255"/>
      <c r="C518" s="256"/>
      <c r="D518" s="234" t="s">
        <v>159</v>
      </c>
      <c r="E518" s="257" t="s">
        <v>1</v>
      </c>
      <c r="F518" s="258" t="s">
        <v>527</v>
      </c>
      <c r="G518" s="256"/>
      <c r="H518" s="257" t="s">
        <v>1</v>
      </c>
      <c r="I518" s="259"/>
      <c r="J518" s="256"/>
      <c r="K518" s="256"/>
      <c r="L518" s="260"/>
      <c r="M518" s="261"/>
      <c r="N518" s="262"/>
      <c r="O518" s="262"/>
      <c r="P518" s="262"/>
      <c r="Q518" s="262"/>
      <c r="R518" s="262"/>
      <c r="S518" s="262"/>
      <c r="T518" s="263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4" t="s">
        <v>159</v>
      </c>
      <c r="AU518" s="264" t="s">
        <v>86</v>
      </c>
      <c r="AV518" s="15" t="s">
        <v>84</v>
      </c>
      <c r="AW518" s="15" t="s">
        <v>32</v>
      </c>
      <c r="AX518" s="15" t="s">
        <v>76</v>
      </c>
      <c r="AY518" s="264" t="s">
        <v>151</v>
      </c>
    </row>
    <row r="519" s="13" customFormat="1">
      <c r="A519" s="13"/>
      <c r="B519" s="232"/>
      <c r="C519" s="233"/>
      <c r="D519" s="234" t="s">
        <v>159</v>
      </c>
      <c r="E519" s="235" t="s">
        <v>1</v>
      </c>
      <c r="F519" s="236" t="s">
        <v>528</v>
      </c>
      <c r="G519" s="233"/>
      <c r="H519" s="237">
        <v>26.25</v>
      </c>
      <c r="I519" s="238"/>
      <c r="J519" s="233"/>
      <c r="K519" s="233"/>
      <c r="L519" s="239"/>
      <c r="M519" s="240"/>
      <c r="N519" s="241"/>
      <c r="O519" s="241"/>
      <c r="P519" s="241"/>
      <c r="Q519" s="241"/>
      <c r="R519" s="241"/>
      <c r="S519" s="241"/>
      <c r="T519" s="24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3" t="s">
        <v>159</v>
      </c>
      <c r="AU519" s="243" t="s">
        <v>86</v>
      </c>
      <c r="AV519" s="13" t="s">
        <v>86</v>
      </c>
      <c r="AW519" s="13" t="s">
        <v>32</v>
      </c>
      <c r="AX519" s="13" t="s">
        <v>76</v>
      </c>
      <c r="AY519" s="243" t="s">
        <v>151</v>
      </c>
    </row>
    <row r="520" s="13" customFormat="1">
      <c r="A520" s="13"/>
      <c r="B520" s="232"/>
      <c r="C520" s="233"/>
      <c r="D520" s="234" t="s">
        <v>159</v>
      </c>
      <c r="E520" s="235" t="s">
        <v>1</v>
      </c>
      <c r="F520" s="236" t="s">
        <v>529</v>
      </c>
      <c r="G520" s="233"/>
      <c r="H520" s="237">
        <v>16.738</v>
      </c>
      <c r="I520" s="238"/>
      <c r="J520" s="233"/>
      <c r="K520" s="233"/>
      <c r="L520" s="239"/>
      <c r="M520" s="240"/>
      <c r="N520" s="241"/>
      <c r="O520" s="241"/>
      <c r="P520" s="241"/>
      <c r="Q520" s="241"/>
      <c r="R520" s="241"/>
      <c r="S520" s="241"/>
      <c r="T520" s="24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3" t="s">
        <v>159</v>
      </c>
      <c r="AU520" s="243" t="s">
        <v>86</v>
      </c>
      <c r="AV520" s="13" t="s">
        <v>86</v>
      </c>
      <c r="AW520" s="13" t="s">
        <v>32</v>
      </c>
      <c r="AX520" s="13" t="s">
        <v>76</v>
      </c>
      <c r="AY520" s="243" t="s">
        <v>151</v>
      </c>
    </row>
    <row r="521" s="16" customFormat="1">
      <c r="A521" s="16"/>
      <c r="B521" s="275"/>
      <c r="C521" s="276"/>
      <c r="D521" s="234" t="s">
        <v>159</v>
      </c>
      <c r="E521" s="277" t="s">
        <v>1</v>
      </c>
      <c r="F521" s="278" t="s">
        <v>252</v>
      </c>
      <c r="G521" s="276"/>
      <c r="H521" s="279">
        <v>44.667999999999999</v>
      </c>
      <c r="I521" s="280"/>
      <c r="J521" s="276"/>
      <c r="K521" s="276"/>
      <c r="L521" s="281"/>
      <c r="M521" s="282"/>
      <c r="N521" s="283"/>
      <c r="O521" s="283"/>
      <c r="P521" s="283"/>
      <c r="Q521" s="283"/>
      <c r="R521" s="283"/>
      <c r="S521" s="283"/>
      <c r="T521" s="284"/>
      <c r="U521" s="16"/>
      <c r="V521" s="16"/>
      <c r="W521" s="16"/>
      <c r="X521" s="16"/>
      <c r="Y521" s="16"/>
      <c r="Z521" s="16"/>
      <c r="AA521" s="16"/>
      <c r="AB521" s="16"/>
      <c r="AC521" s="16"/>
      <c r="AD521" s="16"/>
      <c r="AE521" s="16"/>
      <c r="AT521" s="285" t="s">
        <v>159</v>
      </c>
      <c r="AU521" s="285" t="s">
        <v>86</v>
      </c>
      <c r="AV521" s="16" t="s">
        <v>165</v>
      </c>
      <c r="AW521" s="16" t="s">
        <v>32</v>
      </c>
      <c r="AX521" s="16" t="s">
        <v>76</v>
      </c>
      <c r="AY521" s="285" t="s">
        <v>151</v>
      </c>
    </row>
    <row r="522" s="15" customFormat="1">
      <c r="A522" s="15"/>
      <c r="B522" s="255"/>
      <c r="C522" s="256"/>
      <c r="D522" s="234" t="s">
        <v>159</v>
      </c>
      <c r="E522" s="257" t="s">
        <v>1</v>
      </c>
      <c r="F522" s="258" t="s">
        <v>530</v>
      </c>
      <c r="G522" s="256"/>
      <c r="H522" s="257" t="s">
        <v>1</v>
      </c>
      <c r="I522" s="259"/>
      <c r="J522" s="256"/>
      <c r="K522" s="256"/>
      <c r="L522" s="260"/>
      <c r="M522" s="261"/>
      <c r="N522" s="262"/>
      <c r="O522" s="262"/>
      <c r="P522" s="262"/>
      <c r="Q522" s="262"/>
      <c r="R522" s="262"/>
      <c r="S522" s="262"/>
      <c r="T522" s="263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64" t="s">
        <v>159</v>
      </c>
      <c r="AU522" s="264" t="s">
        <v>86</v>
      </c>
      <c r="AV522" s="15" t="s">
        <v>84</v>
      </c>
      <c r="AW522" s="15" t="s">
        <v>32</v>
      </c>
      <c r="AX522" s="15" t="s">
        <v>76</v>
      </c>
      <c r="AY522" s="264" t="s">
        <v>151</v>
      </c>
    </row>
    <row r="523" s="13" customFormat="1">
      <c r="A523" s="13"/>
      <c r="B523" s="232"/>
      <c r="C523" s="233"/>
      <c r="D523" s="234" t="s">
        <v>159</v>
      </c>
      <c r="E523" s="235" t="s">
        <v>1</v>
      </c>
      <c r="F523" s="236" t="s">
        <v>528</v>
      </c>
      <c r="G523" s="233"/>
      <c r="H523" s="237">
        <v>26.25</v>
      </c>
      <c r="I523" s="238"/>
      <c r="J523" s="233"/>
      <c r="K523" s="233"/>
      <c r="L523" s="239"/>
      <c r="M523" s="240"/>
      <c r="N523" s="241"/>
      <c r="O523" s="241"/>
      <c r="P523" s="241"/>
      <c r="Q523" s="241"/>
      <c r="R523" s="241"/>
      <c r="S523" s="241"/>
      <c r="T523" s="242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3" t="s">
        <v>159</v>
      </c>
      <c r="AU523" s="243" t="s">
        <v>86</v>
      </c>
      <c r="AV523" s="13" t="s">
        <v>86</v>
      </c>
      <c r="AW523" s="13" t="s">
        <v>32</v>
      </c>
      <c r="AX523" s="13" t="s">
        <v>76</v>
      </c>
      <c r="AY523" s="243" t="s">
        <v>151</v>
      </c>
    </row>
    <row r="524" s="14" customFormat="1">
      <c r="A524" s="14"/>
      <c r="B524" s="244"/>
      <c r="C524" s="245"/>
      <c r="D524" s="234" t="s">
        <v>159</v>
      </c>
      <c r="E524" s="246" t="s">
        <v>1</v>
      </c>
      <c r="F524" s="247" t="s">
        <v>161</v>
      </c>
      <c r="G524" s="245"/>
      <c r="H524" s="248">
        <v>70.918000000000006</v>
      </c>
      <c r="I524" s="249"/>
      <c r="J524" s="245"/>
      <c r="K524" s="245"/>
      <c r="L524" s="250"/>
      <c r="M524" s="251"/>
      <c r="N524" s="252"/>
      <c r="O524" s="252"/>
      <c r="P524" s="252"/>
      <c r="Q524" s="252"/>
      <c r="R524" s="252"/>
      <c r="S524" s="252"/>
      <c r="T524" s="253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4" t="s">
        <v>159</v>
      </c>
      <c r="AU524" s="254" t="s">
        <v>86</v>
      </c>
      <c r="AV524" s="14" t="s">
        <v>158</v>
      </c>
      <c r="AW524" s="14" t="s">
        <v>32</v>
      </c>
      <c r="AX524" s="14" t="s">
        <v>84</v>
      </c>
      <c r="AY524" s="254" t="s">
        <v>151</v>
      </c>
    </row>
    <row r="525" s="2" customFormat="1">
      <c r="A525" s="39"/>
      <c r="B525" s="40"/>
      <c r="C525" s="219" t="s">
        <v>330</v>
      </c>
      <c r="D525" s="219" t="s">
        <v>153</v>
      </c>
      <c r="E525" s="220" t="s">
        <v>531</v>
      </c>
      <c r="F525" s="221" t="s">
        <v>532</v>
      </c>
      <c r="G525" s="222" t="s">
        <v>156</v>
      </c>
      <c r="H525" s="223">
        <v>0.068000000000000005</v>
      </c>
      <c r="I525" s="224"/>
      <c r="J525" s="225">
        <f>ROUND(I525*H525,2)</f>
        <v>0</v>
      </c>
      <c r="K525" s="221" t="s">
        <v>157</v>
      </c>
      <c r="L525" s="45"/>
      <c r="M525" s="226" t="s">
        <v>1</v>
      </c>
      <c r="N525" s="227" t="s">
        <v>41</v>
      </c>
      <c r="O525" s="92"/>
      <c r="P525" s="228">
        <f>O525*H525</f>
        <v>0</v>
      </c>
      <c r="Q525" s="228">
        <v>0</v>
      </c>
      <c r="R525" s="228">
        <f>Q525*H525</f>
        <v>0</v>
      </c>
      <c r="S525" s="228">
        <v>0</v>
      </c>
      <c r="T525" s="229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30" t="s">
        <v>158</v>
      </c>
      <c r="AT525" s="230" t="s">
        <v>153</v>
      </c>
      <c r="AU525" s="230" t="s">
        <v>86</v>
      </c>
      <c r="AY525" s="18" t="s">
        <v>151</v>
      </c>
      <c r="BE525" s="231">
        <f>IF(N525="základní",J525,0)</f>
        <v>0</v>
      </c>
      <c r="BF525" s="231">
        <f>IF(N525="snížená",J525,0)</f>
        <v>0</v>
      </c>
      <c r="BG525" s="231">
        <f>IF(N525="zákl. přenesená",J525,0)</f>
        <v>0</v>
      </c>
      <c r="BH525" s="231">
        <f>IF(N525="sníž. přenesená",J525,0)</f>
        <v>0</v>
      </c>
      <c r="BI525" s="231">
        <f>IF(N525="nulová",J525,0)</f>
        <v>0</v>
      </c>
      <c r="BJ525" s="18" t="s">
        <v>84</v>
      </c>
      <c r="BK525" s="231">
        <f>ROUND(I525*H525,2)</f>
        <v>0</v>
      </c>
      <c r="BL525" s="18" t="s">
        <v>158</v>
      </c>
      <c r="BM525" s="230" t="s">
        <v>533</v>
      </c>
    </row>
    <row r="526" s="15" customFormat="1">
      <c r="A526" s="15"/>
      <c r="B526" s="255"/>
      <c r="C526" s="256"/>
      <c r="D526" s="234" t="s">
        <v>159</v>
      </c>
      <c r="E526" s="257" t="s">
        <v>1</v>
      </c>
      <c r="F526" s="258" t="s">
        <v>534</v>
      </c>
      <c r="G526" s="256"/>
      <c r="H526" s="257" t="s">
        <v>1</v>
      </c>
      <c r="I526" s="259"/>
      <c r="J526" s="256"/>
      <c r="K526" s="256"/>
      <c r="L526" s="260"/>
      <c r="M526" s="261"/>
      <c r="N526" s="262"/>
      <c r="O526" s="262"/>
      <c r="P526" s="262"/>
      <c r="Q526" s="262"/>
      <c r="R526" s="262"/>
      <c r="S526" s="262"/>
      <c r="T526" s="263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64" t="s">
        <v>159</v>
      </c>
      <c r="AU526" s="264" t="s">
        <v>86</v>
      </c>
      <c r="AV526" s="15" t="s">
        <v>84</v>
      </c>
      <c r="AW526" s="15" t="s">
        <v>32</v>
      </c>
      <c r="AX526" s="15" t="s">
        <v>76</v>
      </c>
      <c r="AY526" s="264" t="s">
        <v>151</v>
      </c>
    </row>
    <row r="527" s="15" customFormat="1">
      <c r="A527" s="15"/>
      <c r="B527" s="255"/>
      <c r="C527" s="256"/>
      <c r="D527" s="234" t="s">
        <v>159</v>
      </c>
      <c r="E527" s="257" t="s">
        <v>1</v>
      </c>
      <c r="F527" s="258" t="s">
        <v>535</v>
      </c>
      <c r="G527" s="256"/>
      <c r="H527" s="257" t="s">
        <v>1</v>
      </c>
      <c r="I527" s="259"/>
      <c r="J527" s="256"/>
      <c r="K527" s="256"/>
      <c r="L527" s="260"/>
      <c r="M527" s="261"/>
      <c r="N527" s="262"/>
      <c r="O527" s="262"/>
      <c r="P527" s="262"/>
      <c r="Q527" s="262"/>
      <c r="R527" s="262"/>
      <c r="S527" s="262"/>
      <c r="T527" s="263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64" t="s">
        <v>159</v>
      </c>
      <c r="AU527" s="264" t="s">
        <v>86</v>
      </c>
      <c r="AV527" s="15" t="s">
        <v>84</v>
      </c>
      <c r="AW527" s="15" t="s">
        <v>32</v>
      </c>
      <c r="AX527" s="15" t="s">
        <v>76</v>
      </c>
      <c r="AY527" s="264" t="s">
        <v>151</v>
      </c>
    </row>
    <row r="528" s="13" customFormat="1">
      <c r="A528" s="13"/>
      <c r="B528" s="232"/>
      <c r="C528" s="233"/>
      <c r="D528" s="234" t="s">
        <v>159</v>
      </c>
      <c r="E528" s="235" t="s">
        <v>1</v>
      </c>
      <c r="F528" s="236" t="s">
        <v>536</v>
      </c>
      <c r="G528" s="233"/>
      <c r="H528" s="237">
        <v>0.068000000000000005</v>
      </c>
      <c r="I528" s="238"/>
      <c r="J528" s="233"/>
      <c r="K528" s="233"/>
      <c r="L528" s="239"/>
      <c r="M528" s="240"/>
      <c r="N528" s="241"/>
      <c r="O528" s="241"/>
      <c r="P528" s="241"/>
      <c r="Q528" s="241"/>
      <c r="R528" s="241"/>
      <c r="S528" s="241"/>
      <c r="T528" s="24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3" t="s">
        <v>159</v>
      </c>
      <c r="AU528" s="243" t="s">
        <v>86</v>
      </c>
      <c r="AV528" s="13" t="s">
        <v>86</v>
      </c>
      <c r="AW528" s="13" t="s">
        <v>32</v>
      </c>
      <c r="AX528" s="13" t="s">
        <v>76</v>
      </c>
      <c r="AY528" s="243" t="s">
        <v>151</v>
      </c>
    </row>
    <row r="529" s="14" customFormat="1">
      <c r="A529" s="14"/>
      <c r="B529" s="244"/>
      <c r="C529" s="245"/>
      <c r="D529" s="234" t="s">
        <v>159</v>
      </c>
      <c r="E529" s="246" t="s">
        <v>1</v>
      </c>
      <c r="F529" s="247" t="s">
        <v>161</v>
      </c>
      <c r="G529" s="245"/>
      <c r="H529" s="248">
        <v>0.068000000000000005</v>
      </c>
      <c r="I529" s="249"/>
      <c r="J529" s="245"/>
      <c r="K529" s="245"/>
      <c r="L529" s="250"/>
      <c r="M529" s="251"/>
      <c r="N529" s="252"/>
      <c r="O529" s="252"/>
      <c r="P529" s="252"/>
      <c r="Q529" s="252"/>
      <c r="R529" s="252"/>
      <c r="S529" s="252"/>
      <c r="T529" s="253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4" t="s">
        <v>159</v>
      </c>
      <c r="AU529" s="254" t="s">
        <v>86</v>
      </c>
      <c r="AV529" s="14" t="s">
        <v>158</v>
      </c>
      <c r="AW529" s="14" t="s">
        <v>32</v>
      </c>
      <c r="AX529" s="14" t="s">
        <v>84</v>
      </c>
      <c r="AY529" s="254" t="s">
        <v>151</v>
      </c>
    </row>
    <row r="530" s="2" customFormat="1">
      <c r="A530" s="39"/>
      <c r="B530" s="40"/>
      <c r="C530" s="219" t="s">
        <v>537</v>
      </c>
      <c r="D530" s="219" t="s">
        <v>153</v>
      </c>
      <c r="E530" s="220" t="s">
        <v>538</v>
      </c>
      <c r="F530" s="221" t="s">
        <v>539</v>
      </c>
      <c r="G530" s="222" t="s">
        <v>156</v>
      </c>
      <c r="H530" s="223">
        <v>0.13500000000000001</v>
      </c>
      <c r="I530" s="224"/>
      <c r="J530" s="225">
        <f>ROUND(I530*H530,2)</f>
        <v>0</v>
      </c>
      <c r="K530" s="221" t="s">
        <v>157</v>
      </c>
      <c r="L530" s="45"/>
      <c r="M530" s="226" t="s">
        <v>1</v>
      </c>
      <c r="N530" s="227" t="s">
        <v>41</v>
      </c>
      <c r="O530" s="92"/>
      <c r="P530" s="228">
        <f>O530*H530</f>
        <v>0</v>
      </c>
      <c r="Q530" s="228">
        <v>0</v>
      </c>
      <c r="R530" s="228">
        <f>Q530*H530</f>
        <v>0</v>
      </c>
      <c r="S530" s="228">
        <v>0</v>
      </c>
      <c r="T530" s="229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0" t="s">
        <v>158</v>
      </c>
      <c r="AT530" s="230" t="s">
        <v>153</v>
      </c>
      <c r="AU530" s="230" t="s">
        <v>86</v>
      </c>
      <c r="AY530" s="18" t="s">
        <v>151</v>
      </c>
      <c r="BE530" s="231">
        <f>IF(N530="základní",J530,0)</f>
        <v>0</v>
      </c>
      <c r="BF530" s="231">
        <f>IF(N530="snížená",J530,0)</f>
        <v>0</v>
      </c>
      <c r="BG530" s="231">
        <f>IF(N530="zákl. přenesená",J530,0)</f>
        <v>0</v>
      </c>
      <c r="BH530" s="231">
        <f>IF(N530="sníž. přenesená",J530,0)</f>
        <v>0</v>
      </c>
      <c r="BI530" s="231">
        <f>IF(N530="nulová",J530,0)</f>
        <v>0</v>
      </c>
      <c r="BJ530" s="18" t="s">
        <v>84</v>
      </c>
      <c r="BK530" s="231">
        <f>ROUND(I530*H530,2)</f>
        <v>0</v>
      </c>
      <c r="BL530" s="18" t="s">
        <v>158</v>
      </c>
      <c r="BM530" s="230" t="s">
        <v>540</v>
      </c>
    </row>
    <row r="531" s="15" customFormat="1">
      <c r="A531" s="15"/>
      <c r="B531" s="255"/>
      <c r="C531" s="256"/>
      <c r="D531" s="234" t="s">
        <v>159</v>
      </c>
      <c r="E531" s="257" t="s">
        <v>1</v>
      </c>
      <c r="F531" s="258" t="s">
        <v>534</v>
      </c>
      <c r="G531" s="256"/>
      <c r="H531" s="257" t="s">
        <v>1</v>
      </c>
      <c r="I531" s="259"/>
      <c r="J531" s="256"/>
      <c r="K531" s="256"/>
      <c r="L531" s="260"/>
      <c r="M531" s="261"/>
      <c r="N531" s="262"/>
      <c r="O531" s="262"/>
      <c r="P531" s="262"/>
      <c r="Q531" s="262"/>
      <c r="R531" s="262"/>
      <c r="S531" s="262"/>
      <c r="T531" s="263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64" t="s">
        <v>159</v>
      </c>
      <c r="AU531" s="264" t="s">
        <v>86</v>
      </c>
      <c r="AV531" s="15" t="s">
        <v>84</v>
      </c>
      <c r="AW531" s="15" t="s">
        <v>32</v>
      </c>
      <c r="AX531" s="15" t="s">
        <v>76</v>
      </c>
      <c r="AY531" s="264" t="s">
        <v>151</v>
      </c>
    </row>
    <row r="532" s="15" customFormat="1">
      <c r="A532" s="15"/>
      <c r="B532" s="255"/>
      <c r="C532" s="256"/>
      <c r="D532" s="234" t="s">
        <v>159</v>
      </c>
      <c r="E532" s="257" t="s">
        <v>1</v>
      </c>
      <c r="F532" s="258" t="s">
        <v>541</v>
      </c>
      <c r="G532" s="256"/>
      <c r="H532" s="257" t="s">
        <v>1</v>
      </c>
      <c r="I532" s="259"/>
      <c r="J532" s="256"/>
      <c r="K532" s="256"/>
      <c r="L532" s="260"/>
      <c r="M532" s="261"/>
      <c r="N532" s="262"/>
      <c r="O532" s="262"/>
      <c r="P532" s="262"/>
      <c r="Q532" s="262"/>
      <c r="R532" s="262"/>
      <c r="S532" s="262"/>
      <c r="T532" s="263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64" t="s">
        <v>159</v>
      </c>
      <c r="AU532" s="264" t="s">
        <v>86</v>
      </c>
      <c r="AV532" s="15" t="s">
        <v>84</v>
      </c>
      <c r="AW532" s="15" t="s">
        <v>32</v>
      </c>
      <c r="AX532" s="15" t="s">
        <v>76</v>
      </c>
      <c r="AY532" s="264" t="s">
        <v>151</v>
      </c>
    </row>
    <row r="533" s="13" customFormat="1">
      <c r="A533" s="13"/>
      <c r="B533" s="232"/>
      <c r="C533" s="233"/>
      <c r="D533" s="234" t="s">
        <v>159</v>
      </c>
      <c r="E533" s="235" t="s">
        <v>1</v>
      </c>
      <c r="F533" s="236" t="s">
        <v>542</v>
      </c>
      <c r="G533" s="233"/>
      <c r="H533" s="237">
        <v>0.13500000000000001</v>
      </c>
      <c r="I533" s="238"/>
      <c r="J533" s="233"/>
      <c r="K533" s="233"/>
      <c r="L533" s="239"/>
      <c r="M533" s="240"/>
      <c r="N533" s="241"/>
      <c r="O533" s="241"/>
      <c r="P533" s="241"/>
      <c r="Q533" s="241"/>
      <c r="R533" s="241"/>
      <c r="S533" s="241"/>
      <c r="T533" s="24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3" t="s">
        <v>159</v>
      </c>
      <c r="AU533" s="243" t="s">
        <v>86</v>
      </c>
      <c r="AV533" s="13" t="s">
        <v>86</v>
      </c>
      <c r="AW533" s="13" t="s">
        <v>32</v>
      </c>
      <c r="AX533" s="13" t="s">
        <v>76</v>
      </c>
      <c r="AY533" s="243" t="s">
        <v>151</v>
      </c>
    </row>
    <row r="534" s="14" customFormat="1">
      <c r="A534" s="14"/>
      <c r="B534" s="244"/>
      <c r="C534" s="245"/>
      <c r="D534" s="234" t="s">
        <v>159</v>
      </c>
      <c r="E534" s="246" t="s">
        <v>1</v>
      </c>
      <c r="F534" s="247" t="s">
        <v>161</v>
      </c>
      <c r="G534" s="245"/>
      <c r="H534" s="248">
        <v>0.13500000000000001</v>
      </c>
      <c r="I534" s="249"/>
      <c r="J534" s="245"/>
      <c r="K534" s="245"/>
      <c r="L534" s="250"/>
      <c r="M534" s="251"/>
      <c r="N534" s="252"/>
      <c r="O534" s="252"/>
      <c r="P534" s="252"/>
      <c r="Q534" s="252"/>
      <c r="R534" s="252"/>
      <c r="S534" s="252"/>
      <c r="T534" s="253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4" t="s">
        <v>159</v>
      </c>
      <c r="AU534" s="254" t="s">
        <v>86</v>
      </c>
      <c r="AV534" s="14" t="s">
        <v>158</v>
      </c>
      <c r="AW534" s="14" t="s">
        <v>32</v>
      </c>
      <c r="AX534" s="14" t="s">
        <v>84</v>
      </c>
      <c r="AY534" s="254" t="s">
        <v>151</v>
      </c>
    </row>
    <row r="535" s="2" customFormat="1">
      <c r="A535" s="39"/>
      <c r="B535" s="40"/>
      <c r="C535" s="219" t="s">
        <v>336</v>
      </c>
      <c r="D535" s="219" t="s">
        <v>153</v>
      </c>
      <c r="E535" s="220" t="s">
        <v>543</v>
      </c>
      <c r="F535" s="221" t="s">
        <v>544</v>
      </c>
      <c r="G535" s="222" t="s">
        <v>156</v>
      </c>
      <c r="H535" s="223">
        <v>0.20300000000000001</v>
      </c>
      <c r="I535" s="224"/>
      <c r="J535" s="225">
        <f>ROUND(I535*H535,2)</f>
        <v>0</v>
      </c>
      <c r="K535" s="221" t="s">
        <v>157</v>
      </c>
      <c r="L535" s="45"/>
      <c r="M535" s="226" t="s">
        <v>1</v>
      </c>
      <c r="N535" s="227" t="s">
        <v>41</v>
      </c>
      <c r="O535" s="92"/>
      <c r="P535" s="228">
        <f>O535*H535</f>
        <v>0</v>
      </c>
      <c r="Q535" s="228">
        <v>0</v>
      </c>
      <c r="R535" s="228">
        <f>Q535*H535</f>
        <v>0</v>
      </c>
      <c r="S535" s="228">
        <v>0</v>
      </c>
      <c r="T535" s="229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0" t="s">
        <v>158</v>
      </c>
      <c r="AT535" s="230" t="s">
        <v>153</v>
      </c>
      <c r="AU535" s="230" t="s">
        <v>86</v>
      </c>
      <c r="AY535" s="18" t="s">
        <v>151</v>
      </c>
      <c r="BE535" s="231">
        <f>IF(N535="základní",J535,0)</f>
        <v>0</v>
      </c>
      <c r="BF535" s="231">
        <f>IF(N535="snížená",J535,0)</f>
        <v>0</v>
      </c>
      <c r="BG535" s="231">
        <f>IF(N535="zákl. přenesená",J535,0)</f>
        <v>0</v>
      </c>
      <c r="BH535" s="231">
        <f>IF(N535="sníž. přenesená",J535,0)</f>
        <v>0</v>
      </c>
      <c r="BI535" s="231">
        <f>IF(N535="nulová",J535,0)</f>
        <v>0</v>
      </c>
      <c r="BJ535" s="18" t="s">
        <v>84</v>
      </c>
      <c r="BK535" s="231">
        <f>ROUND(I535*H535,2)</f>
        <v>0</v>
      </c>
      <c r="BL535" s="18" t="s">
        <v>158</v>
      </c>
      <c r="BM535" s="230" t="s">
        <v>545</v>
      </c>
    </row>
    <row r="536" s="13" customFormat="1">
      <c r="A536" s="13"/>
      <c r="B536" s="232"/>
      <c r="C536" s="233"/>
      <c r="D536" s="234" t="s">
        <v>159</v>
      </c>
      <c r="E536" s="235" t="s">
        <v>1</v>
      </c>
      <c r="F536" s="236" t="s">
        <v>546</v>
      </c>
      <c r="G536" s="233"/>
      <c r="H536" s="237">
        <v>0.20300000000000001</v>
      </c>
      <c r="I536" s="238"/>
      <c r="J536" s="233"/>
      <c r="K536" s="233"/>
      <c r="L536" s="239"/>
      <c r="M536" s="240"/>
      <c r="N536" s="241"/>
      <c r="O536" s="241"/>
      <c r="P536" s="241"/>
      <c r="Q536" s="241"/>
      <c r="R536" s="241"/>
      <c r="S536" s="241"/>
      <c r="T536" s="24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3" t="s">
        <v>159</v>
      </c>
      <c r="AU536" s="243" t="s">
        <v>86</v>
      </c>
      <c r="AV536" s="13" t="s">
        <v>86</v>
      </c>
      <c r="AW536" s="13" t="s">
        <v>32</v>
      </c>
      <c r="AX536" s="13" t="s">
        <v>76</v>
      </c>
      <c r="AY536" s="243" t="s">
        <v>151</v>
      </c>
    </row>
    <row r="537" s="14" customFormat="1">
      <c r="A537" s="14"/>
      <c r="B537" s="244"/>
      <c r="C537" s="245"/>
      <c r="D537" s="234" t="s">
        <v>159</v>
      </c>
      <c r="E537" s="246" t="s">
        <v>1</v>
      </c>
      <c r="F537" s="247" t="s">
        <v>161</v>
      </c>
      <c r="G537" s="245"/>
      <c r="H537" s="248">
        <v>0.20300000000000001</v>
      </c>
      <c r="I537" s="249"/>
      <c r="J537" s="245"/>
      <c r="K537" s="245"/>
      <c r="L537" s="250"/>
      <c r="M537" s="251"/>
      <c r="N537" s="252"/>
      <c r="O537" s="252"/>
      <c r="P537" s="252"/>
      <c r="Q537" s="252"/>
      <c r="R537" s="252"/>
      <c r="S537" s="252"/>
      <c r="T537" s="253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4" t="s">
        <v>159</v>
      </c>
      <c r="AU537" s="254" t="s">
        <v>86</v>
      </c>
      <c r="AV537" s="14" t="s">
        <v>158</v>
      </c>
      <c r="AW537" s="14" t="s">
        <v>32</v>
      </c>
      <c r="AX537" s="14" t="s">
        <v>84</v>
      </c>
      <c r="AY537" s="254" t="s">
        <v>151</v>
      </c>
    </row>
    <row r="538" s="2" customFormat="1">
      <c r="A538" s="39"/>
      <c r="B538" s="40"/>
      <c r="C538" s="219" t="s">
        <v>547</v>
      </c>
      <c r="D538" s="219" t="s">
        <v>153</v>
      </c>
      <c r="E538" s="220" t="s">
        <v>548</v>
      </c>
      <c r="F538" s="221" t="s">
        <v>549</v>
      </c>
      <c r="G538" s="222" t="s">
        <v>156</v>
      </c>
      <c r="H538" s="223">
        <v>0.080000000000000002</v>
      </c>
      <c r="I538" s="224"/>
      <c r="J538" s="225">
        <f>ROUND(I538*H538,2)</f>
        <v>0</v>
      </c>
      <c r="K538" s="221" t="s">
        <v>157</v>
      </c>
      <c r="L538" s="45"/>
      <c r="M538" s="226" t="s">
        <v>1</v>
      </c>
      <c r="N538" s="227" t="s">
        <v>41</v>
      </c>
      <c r="O538" s="92"/>
      <c r="P538" s="228">
        <f>O538*H538</f>
        <v>0</v>
      </c>
      <c r="Q538" s="228">
        <v>0</v>
      </c>
      <c r="R538" s="228">
        <f>Q538*H538</f>
        <v>0</v>
      </c>
      <c r="S538" s="228">
        <v>0</v>
      </c>
      <c r="T538" s="229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0" t="s">
        <v>158</v>
      </c>
      <c r="AT538" s="230" t="s">
        <v>153</v>
      </c>
      <c r="AU538" s="230" t="s">
        <v>86</v>
      </c>
      <c r="AY538" s="18" t="s">
        <v>151</v>
      </c>
      <c r="BE538" s="231">
        <f>IF(N538="základní",J538,0)</f>
        <v>0</v>
      </c>
      <c r="BF538" s="231">
        <f>IF(N538="snížená",J538,0)</f>
        <v>0</v>
      </c>
      <c r="BG538" s="231">
        <f>IF(N538="zákl. přenesená",J538,0)</f>
        <v>0</v>
      </c>
      <c r="BH538" s="231">
        <f>IF(N538="sníž. přenesená",J538,0)</f>
        <v>0</v>
      </c>
      <c r="BI538" s="231">
        <f>IF(N538="nulová",J538,0)</f>
        <v>0</v>
      </c>
      <c r="BJ538" s="18" t="s">
        <v>84</v>
      </c>
      <c r="BK538" s="231">
        <f>ROUND(I538*H538,2)</f>
        <v>0</v>
      </c>
      <c r="BL538" s="18" t="s">
        <v>158</v>
      </c>
      <c r="BM538" s="230" t="s">
        <v>550</v>
      </c>
    </row>
    <row r="539" s="15" customFormat="1">
      <c r="A539" s="15"/>
      <c r="B539" s="255"/>
      <c r="C539" s="256"/>
      <c r="D539" s="234" t="s">
        <v>159</v>
      </c>
      <c r="E539" s="257" t="s">
        <v>1</v>
      </c>
      <c r="F539" s="258" t="s">
        <v>551</v>
      </c>
      <c r="G539" s="256"/>
      <c r="H539" s="257" t="s">
        <v>1</v>
      </c>
      <c r="I539" s="259"/>
      <c r="J539" s="256"/>
      <c r="K539" s="256"/>
      <c r="L539" s="260"/>
      <c r="M539" s="261"/>
      <c r="N539" s="262"/>
      <c r="O539" s="262"/>
      <c r="P539" s="262"/>
      <c r="Q539" s="262"/>
      <c r="R539" s="262"/>
      <c r="S539" s="262"/>
      <c r="T539" s="263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64" t="s">
        <v>159</v>
      </c>
      <c r="AU539" s="264" t="s">
        <v>86</v>
      </c>
      <c r="AV539" s="15" t="s">
        <v>84</v>
      </c>
      <c r="AW539" s="15" t="s">
        <v>32</v>
      </c>
      <c r="AX539" s="15" t="s">
        <v>76</v>
      </c>
      <c r="AY539" s="264" t="s">
        <v>151</v>
      </c>
    </row>
    <row r="540" s="13" customFormat="1">
      <c r="A540" s="13"/>
      <c r="B540" s="232"/>
      <c r="C540" s="233"/>
      <c r="D540" s="234" t="s">
        <v>159</v>
      </c>
      <c r="E540" s="235" t="s">
        <v>1</v>
      </c>
      <c r="F540" s="236" t="s">
        <v>552</v>
      </c>
      <c r="G540" s="233"/>
      <c r="H540" s="237">
        <v>0.080000000000000002</v>
      </c>
      <c r="I540" s="238"/>
      <c r="J540" s="233"/>
      <c r="K540" s="233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159</v>
      </c>
      <c r="AU540" s="243" t="s">
        <v>86</v>
      </c>
      <c r="AV540" s="13" t="s">
        <v>86</v>
      </c>
      <c r="AW540" s="13" t="s">
        <v>32</v>
      </c>
      <c r="AX540" s="13" t="s">
        <v>76</v>
      </c>
      <c r="AY540" s="243" t="s">
        <v>151</v>
      </c>
    </row>
    <row r="541" s="14" customFormat="1">
      <c r="A541" s="14"/>
      <c r="B541" s="244"/>
      <c r="C541" s="245"/>
      <c r="D541" s="234" t="s">
        <v>159</v>
      </c>
      <c r="E541" s="246" t="s">
        <v>1</v>
      </c>
      <c r="F541" s="247" t="s">
        <v>161</v>
      </c>
      <c r="G541" s="245"/>
      <c r="H541" s="248">
        <v>0.080000000000000002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4" t="s">
        <v>159</v>
      </c>
      <c r="AU541" s="254" t="s">
        <v>86</v>
      </c>
      <c r="AV541" s="14" t="s">
        <v>158</v>
      </c>
      <c r="AW541" s="14" t="s">
        <v>32</v>
      </c>
      <c r="AX541" s="14" t="s">
        <v>84</v>
      </c>
      <c r="AY541" s="254" t="s">
        <v>151</v>
      </c>
    </row>
    <row r="542" s="2" customFormat="1" ht="16.5" customHeight="1">
      <c r="A542" s="39"/>
      <c r="B542" s="40"/>
      <c r="C542" s="219" t="s">
        <v>339</v>
      </c>
      <c r="D542" s="219" t="s">
        <v>153</v>
      </c>
      <c r="E542" s="220" t="s">
        <v>553</v>
      </c>
      <c r="F542" s="221" t="s">
        <v>554</v>
      </c>
      <c r="G542" s="222" t="s">
        <v>215</v>
      </c>
      <c r="H542" s="223">
        <v>0.014</v>
      </c>
      <c r="I542" s="224"/>
      <c r="J542" s="225">
        <f>ROUND(I542*H542,2)</f>
        <v>0</v>
      </c>
      <c r="K542" s="221" t="s">
        <v>157</v>
      </c>
      <c r="L542" s="45"/>
      <c r="M542" s="226" t="s">
        <v>1</v>
      </c>
      <c r="N542" s="227" t="s">
        <v>41</v>
      </c>
      <c r="O542" s="92"/>
      <c r="P542" s="228">
        <f>O542*H542</f>
        <v>0</v>
      </c>
      <c r="Q542" s="228">
        <v>0</v>
      </c>
      <c r="R542" s="228">
        <f>Q542*H542</f>
        <v>0</v>
      </c>
      <c r="S542" s="228">
        <v>0</v>
      </c>
      <c r="T542" s="229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0" t="s">
        <v>158</v>
      </c>
      <c r="AT542" s="230" t="s">
        <v>153</v>
      </c>
      <c r="AU542" s="230" t="s">
        <v>86</v>
      </c>
      <c r="AY542" s="18" t="s">
        <v>151</v>
      </c>
      <c r="BE542" s="231">
        <f>IF(N542="základní",J542,0)</f>
        <v>0</v>
      </c>
      <c r="BF542" s="231">
        <f>IF(N542="snížená",J542,0)</f>
        <v>0</v>
      </c>
      <c r="BG542" s="231">
        <f>IF(N542="zákl. přenesená",J542,0)</f>
        <v>0</v>
      </c>
      <c r="BH542" s="231">
        <f>IF(N542="sníž. přenesená",J542,0)</f>
        <v>0</v>
      </c>
      <c r="BI542" s="231">
        <f>IF(N542="nulová",J542,0)</f>
        <v>0</v>
      </c>
      <c r="BJ542" s="18" t="s">
        <v>84</v>
      </c>
      <c r="BK542" s="231">
        <f>ROUND(I542*H542,2)</f>
        <v>0</v>
      </c>
      <c r="BL542" s="18" t="s">
        <v>158</v>
      </c>
      <c r="BM542" s="230" t="s">
        <v>555</v>
      </c>
    </row>
    <row r="543" s="15" customFormat="1">
      <c r="A543" s="15"/>
      <c r="B543" s="255"/>
      <c r="C543" s="256"/>
      <c r="D543" s="234" t="s">
        <v>159</v>
      </c>
      <c r="E543" s="257" t="s">
        <v>1</v>
      </c>
      <c r="F543" s="258" t="s">
        <v>556</v>
      </c>
      <c r="G543" s="256"/>
      <c r="H543" s="257" t="s">
        <v>1</v>
      </c>
      <c r="I543" s="259"/>
      <c r="J543" s="256"/>
      <c r="K543" s="256"/>
      <c r="L543" s="260"/>
      <c r="M543" s="261"/>
      <c r="N543" s="262"/>
      <c r="O543" s="262"/>
      <c r="P543" s="262"/>
      <c r="Q543" s="262"/>
      <c r="R543" s="262"/>
      <c r="S543" s="262"/>
      <c r="T543" s="263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64" t="s">
        <v>159</v>
      </c>
      <c r="AU543" s="264" t="s">
        <v>86</v>
      </c>
      <c r="AV543" s="15" t="s">
        <v>84</v>
      </c>
      <c r="AW543" s="15" t="s">
        <v>32</v>
      </c>
      <c r="AX543" s="15" t="s">
        <v>76</v>
      </c>
      <c r="AY543" s="264" t="s">
        <v>151</v>
      </c>
    </row>
    <row r="544" s="15" customFormat="1">
      <c r="A544" s="15"/>
      <c r="B544" s="255"/>
      <c r="C544" s="256"/>
      <c r="D544" s="234" t="s">
        <v>159</v>
      </c>
      <c r="E544" s="257" t="s">
        <v>1</v>
      </c>
      <c r="F544" s="258" t="s">
        <v>557</v>
      </c>
      <c r="G544" s="256"/>
      <c r="H544" s="257" t="s">
        <v>1</v>
      </c>
      <c r="I544" s="259"/>
      <c r="J544" s="256"/>
      <c r="K544" s="256"/>
      <c r="L544" s="260"/>
      <c r="M544" s="261"/>
      <c r="N544" s="262"/>
      <c r="O544" s="262"/>
      <c r="P544" s="262"/>
      <c r="Q544" s="262"/>
      <c r="R544" s="262"/>
      <c r="S544" s="262"/>
      <c r="T544" s="263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64" t="s">
        <v>159</v>
      </c>
      <c r="AU544" s="264" t="s">
        <v>86</v>
      </c>
      <c r="AV544" s="15" t="s">
        <v>84</v>
      </c>
      <c r="AW544" s="15" t="s">
        <v>32</v>
      </c>
      <c r="AX544" s="15" t="s">
        <v>76</v>
      </c>
      <c r="AY544" s="264" t="s">
        <v>151</v>
      </c>
    </row>
    <row r="545" s="13" customFormat="1">
      <c r="A545" s="13"/>
      <c r="B545" s="232"/>
      <c r="C545" s="233"/>
      <c r="D545" s="234" t="s">
        <v>159</v>
      </c>
      <c r="E545" s="235" t="s">
        <v>1</v>
      </c>
      <c r="F545" s="236" t="s">
        <v>558</v>
      </c>
      <c r="G545" s="233"/>
      <c r="H545" s="237">
        <v>0.0070000000000000001</v>
      </c>
      <c r="I545" s="238"/>
      <c r="J545" s="233"/>
      <c r="K545" s="233"/>
      <c r="L545" s="239"/>
      <c r="M545" s="240"/>
      <c r="N545" s="241"/>
      <c r="O545" s="241"/>
      <c r="P545" s="241"/>
      <c r="Q545" s="241"/>
      <c r="R545" s="241"/>
      <c r="S545" s="241"/>
      <c r="T545" s="24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3" t="s">
        <v>159</v>
      </c>
      <c r="AU545" s="243" t="s">
        <v>86</v>
      </c>
      <c r="AV545" s="13" t="s">
        <v>86</v>
      </c>
      <c r="AW545" s="13" t="s">
        <v>32</v>
      </c>
      <c r="AX545" s="13" t="s">
        <v>76</v>
      </c>
      <c r="AY545" s="243" t="s">
        <v>151</v>
      </c>
    </row>
    <row r="546" s="15" customFormat="1">
      <c r="A546" s="15"/>
      <c r="B546" s="255"/>
      <c r="C546" s="256"/>
      <c r="D546" s="234" t="s">
        <v>159</v>
      </c>
      <c r="E546" s="257" t="s">
        <v>1</v>
      </c>
      <c r="F546" s="258" t="s">
        <v>559</v>
      </c>
      <c r="G546" s="256"/>
      <c r="H546" s="257" t="s">
        <v>1</v>
      </c>
      <c r="I546" s="259"/>
      <c r="J546" s="256"/>
      <c r="K546" s="256"/>
      <c r="L546" s="260"/>
      <c r="M546" s="261"/>
      <c r="N546" s="262"/>
      <c r="O546" s="262"/>
      <c r="P546" s="262"/>
      <c r="Q546" s="262"/>
      <c r="R546" s="262"/>
      <c r="S546" s="262"/>
      <c r="T546" s="263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64" t="s">
        <v>159</v>
      </c>
      <c r="AU546" s="264" t="s">
        <v>86</v>
      </c>
      <c r="AV546" s="15" t="s">
        <v>84</v>
      </c>
      <c r="AW546" s="15" t="s">
        <v>32</v>
      </c>
      <c r="AX546" s="15" t="s">
        <v>76</v>
      </c>
      <c r="AY546" s="264" t="s">
        <v>151</v>
      </c>
    </row>
    <row r="547" s="13" customFormat="1">
      <c r="A547" s="13"/>
      <c r="B547" s="232"/>
      <c r="C547" s="233"/>
      <c r="D547" s="234" t="s">
        <v>159</v>
      </c>
      <c r="E547" s="235" t="s">
        <v>1</v>
      </c>
      <c r="F547" s="236" t="s">
        <v>558</v>
      </c>
      <c r="G547" s="233"/>
      <c r="H547" s="237">
        <v>0.0070000000000000001</v>
      </c>
      <c r="I547" s="238"/>
      <c r="J547" s="233"/>
      <c r="K547" s="233"/>
      <c r="L547" s="239"/>
      <c r="M547" s="240"/>
      <c r="N547" s="241"/>
      <c r="O547" s="241"/>
      <c r="P547" s="241"/>
      <c r="Q547" s="241"/>
      <c r="R547" s="241"/>
      <c r="S547" s="241"/>
      <c r="T547" s="242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3" t="s">
        <v>159</v>
      </c>
      <c r="AU547" s="243" t="s">
        <v>86</v>
      </c>
      <c r="AV547" s="13" t="s">
        <v>86</v>
      </c>
      <c r="AW547" s="13" t="s">
        <v>32</v>
      </c>
      <c r="AX547" s="13" t="s">
        <v>76</v>
      </c>
      <c r="AY547" s="243" t="s">
        <v>151</v>
      </c>
    </row>
    <row r="548" s="14" customFormat="1">
      <c r="A548" s="14"/>
      <c r="B548" s="244"/>
      <c r="C548" s="245"/>
      <c r="D548" s="234" t="s">
        <v>159</v>
      </c>
      <c r="E548" s="246" t="s">
        <v>1</v>
      </c>
      <c r="F548" s="247" t="s">
        <v>161</v>
      </c>
      <c r="G548" s="245"/>
      <c r="H548" s="248">
        <v>0.014</v>
      </c>
      <c r="I548" s="249"/>
      <c r="J548" s="245"/>
      <c r="K548" s="245"/>
      <c r="L548" s="250"/>
      <c r="M548" s="251"/>
      <c r="N548" s="252"/>
      <c r="O548" s="252"/>
      <c r="P548" s="252"/>
      <c r="Q548" s="252"/>
      <c r="R548" s="252"/>
      <c r="S548" s="252"/>
      <c r="T548" s="253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4" t="s">
        <v>159</v>
      </c>
      <c r="AU548" s="254" t="s">
        <v>86</v>
      </c>
      <c r="AV548" s="14" t="s">
        <v>158</v>
      </c>
      <c r="AW548" s="14" t="s">
        <v>32</v>
      </c>
      <c r="AX548" s="14" t="s">
        <v>84</v>
      </c>
      <c r="AY548" s="254" t="s">
        <v>151</v>
      </c>
    </row>
    <row r="549" s="2" customFormat="1" ht="21.75" customHeight="1">
      <c r="A549" s="39"/>
      <c r="B549" s="40"/>
      <c r="C549" s="219" t="s">
        <v>560</v>
      </c>
      <c r="D549" s="219" t="s">
        <v>153</v>
      </c>
      <c r="E549" s="220" t="s">
        <v>561</v>
      </c>
      <c r="F549" s="221" t="s">
        <v>562</v>
      </c>
      <c r="G549" s="222" t="s">
        <v>232</v>
      </c>
      <c r="H549" s="223">
        <v>301.71800000000002</v>
      </c>
      <c r="I549" s="224"/>
      <c r="J549" s="225">
        <f>ROUND(I549*H549,2)</f>
        <v>0</v>
      </c>
      <c r="K549" s="221" t="s">
        <v>157</v>
      </c>
      <c r="L549" s="45"/>
      <c r="M549" s="226" t="s">
        <v>1</v>
      </c>
      <c r="N549" s="227" t="s">
        <v>41</v>
      </c>
      <c r="O549" s="92"/>
      <c r="P549" s="228">
        <f>O549*H549</f>
        <v>0</v>
      </c>
      <c r="Q549" s="228">
        <v>0</v>
      </c>
      <c r="R549" s="228">
        <f>Q549*H549</f>
        <v>0</v>
      </c>
      <c r="S549" s="228">
        <v>0</v>
      </c>
      <c r="T549" s="229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0" t="s">
        <v>158</v>
      </c>
      <c r="AT549" s="230" t="s">
        <v>153</v>
      </c>
      <c r="AU549" s="230" t="s">
        <v>86</v>
      </c>
      <c r="AY549" s="18" t="s">
        <v>151</v>
      </c>
      <c r="BE549" s="231">
        <f>IF(N549="základní",J549,0)</f>
        <v>0</v>
      </c>
      <c r="BF549" s="231">
        <f>IF(N549="snížená",J549,0)</f>
        <v>0</v>
      </c>
      <c r="BG549" s="231">
        <f>IF(N549="zákl. přenesená",J549,0)</f>
        <v>0</v>
      </c>
      <c r="BH549" s="231">
        <f>IF(N549="sníž. přenesená",J549,0)</f>
        <v>0</v>
      </c>
      <c r="BI549" s="231">
        <f>IF(N549="nulová",J549,0)</f>
        <v>0</v>
      </c>
      <c r="BJ549" s="18" t="s">
        <v>84</v>
      </c>
      <c r="BK549" s="231">
        <f>ROUND(I549*H549,2)</f>
        <v>0</v>
      </c>
      <c r="BL549" s="18" t="s">
        <v>158</v>
      </c>
      <c r="BM549" s="230" t="s">
        <v>563</v>
      </c>
    </row>
    <row r="550" s="15" customFormat="1">
      <c r="A550" s="15"/>
      <c r="B550" s="255"/>
      <c r="C550" s="256"/>
      <c r="D550" s="234" t="s">
        <v>159</v>
      </c>
      <c r="E550" s="257" t="s">
        <v>1</v>
      </c>
      <c r="F550" s="258" t="s">
        <v>564</v>
      </c>
      <c r="G550" s="256"/>
      <c r="H550" s="257" t="s">
        <v>1</v>
      </c>
      <c r="I550" s="259"/>
      <c r="J550" s="256"/>
      <c r="K550" s="256"/>
      <c r="L550" s="260"/>
      <c r="M550" s="261"/>
      <c r="N550" s="262"/>
      <c r="O550" s="262"/>
      <c r="P550" s="262"/>
      <c r="Q550" s="262"/>
      <c r="R550" s="262"/>
      <c r="S550" s="262"/>
      <c r="T550" s="263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64" t="s">
        <v>159</v>
      </c>
      <c r="AU550" s="264" t="s">
        <v>86</v>
      </c>
      <c r="AV550" s="15" t="s">
        <v>84</v>
      </c>
      <c r="AW550" s="15" t="s">
        <v>32</v>
      </c>
      <c r="AX550" s="15" t="s">
        <v>76</v>
      </c>
      <c r="AY550" s="264" t="s">
        <v>151</v>
      </c>
    </row>
    <row r="551" s="13" customFormat="1">
      <c r="A551" s="13"/>
      <c r="B551" s="232"/>
      <c r="C551" s="233"/>
      <c r="D551" s="234" t="s">
        <v>159</v>
      </c>
      <c r="E551" s="235" t="s">
        <v>1</v>
      </c>
      <c r="F551" s="236" t="s">
        <v>565</v>
      </c>
      <c r="G551" s="233"/>
      <c r="H551" s="237">
        <v>18.279</v>
      </c>
      <c r="I551" s="238"/>
      <c r="J551" s="233"/>
      <c r="K551" s="233"/>
      <c r="L551" s="239"/>
      <c r="M551" s="240"/>
      <c r="N551" s="241"/>
      <c r="O551" s="241"/>
      <c r="P551" s="241"/>
      <c r="Q551" s="241"/>
      <c r="R551" s="241"/>
      <c r="S551" s="241"/>
      <c r="T551" s="242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3" t="s">
        <v>159</v>
      </c>
      <c r="AU551" s="243" t="s">
        <v>86</v>
      </c>
      <c r="AV551" s="13" t="s">
        <v>86</v>
      </c>
      <c r="AW551" s="13" t="s">
        <v>32</v>
      </c>
      <c r="AX551" s="13" t="s">
        <v>76</v>
      </c>
      <c r="AY551" s="243" t="s">
        <v>151</v>
      </c>
    </row>
    <row r="552" s="13" customFormat="1">
      <c r="A552" s="13"/>
      <c r="B552" s="232"/>
      <c r="C552" s="233"/>
      <c r="D552" s="234" t="s">
        <v>159</v>
      </c>
      <c r="E552" s="235" t="s">
        <v>1</v>
      </c>
      <c r="F552" s="236" t="s">
        <v>566</v>
      </c>
      <c r="G552" s="233"/>
      <c r="H552" s="237">
        <v>29.899999999999999</v>
      </c>
      <c r="I552" s="238"/>
      <c r="J552" s="233"/>
      <c r="K552" s="233"/>
      <c r="L552" s="239"/>
      <c r="M552" s="240"/>
      <c r="N552" s="241"/>
      <c r="O552" s="241"/>
      <c r="P552" s="241"/>
      <c r="Q552" s="241"/>
      <c r="R552" s="241"/>
      <c r="S552" s="241"/>
      <c r="T552" s="242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3" t="s">
        <v>159</v>
      </c>
      <c r="AU552" s="243" t="s">
        <v>86</v>
      </c>
      <c r="AV552" s="13" t="s">
        <v>86</v>
      </c>
      <c r="AW552" s="13" t="s">
        <v>32</v>
      </c>
      <c r="AX552" s="13" t="s">
        <v>76</v>
      </c>
      <c r="AY552" s="243" t="s">
        <v>151</v>
      </c>
    </row>
    <row r="553" s="16" customFormat="1">
      <c r="A553" s="16"/>
      <c r="B553" s="275"/>
      <c r="C553" s="276"/>
      <c r="D553" s="234" t="s">
        <v>159</v>
      </c>
      <c r="E553" s="277" t="s">
        <v>1</v>
      </c>
      <c r="F553" s="278" t="s">
        <v>252</v>
      </c>
      <c r="G553" s="276"/>
      <c r="H553" s="279">
        <v>48.179000000000002</v>
      </c>
      <c r="I553" s="280"/>
      <c r="J553" s="276"/>
      <c r="K553" s="276"/>
      <c r="L553" s="281"/>
      <c r="M553" s="282"/>
      <c r="N553" s="283"/>
      <c r="O553" s="283"/>
      <c r="P553" s="283"/>
      <c r="Q553" s="283"/>
      <c r="R553" s="283"/>
      <c r="S553" s="283"/>
      <c r="T553" s="284"/>
      <c r="U553" s="16"/>
      <c r="V553" s="16"/>
      <c r="W553" s="16"/>
      <c r="X553" s="16"/>
      <c r="Y553" s="16"/>
      <c r="Z553" s="16"/>
      <c r="AA553" s="16"/>
      <c r="AB553" s="16"/>
      <c r="AC553" s="16"/>
      <c r="AD553" s="16"/>
      <c r="AE553" s="16"/>
      <c r="AT553" s="285" t="s">
        <v>159</v>
      </c>
      <c r="AU553" s="285" t="s">
        <v>86</v>
      </c>
      <c r="AV553" s="16" t="s">
        <v>165</v>
      </c>
      <c r="AW553" s="16" t="s">
        <v>32</v>
      </c>
      <c r="AX553" s="16" t="s">
        <v>76</v>
      </c>
      <c r="AY553" s="285" t="s">
        <v>151</v>
      </c>
    </row>
    <row r="554" s="15" customFormat="1">
      <c r="A554" s="15"/>
      <c r="B554" s="255"/>
      <c r="C554" s="256"/>
      <c r="D554" s="234" t="s">
        <v>159</v>
      </c>
      <c r="E554" s="257" t="s">
        <v>1</v>
      </c>
      <c r="F554" s="258" t="s">
        <v>567</v>
      </c>
      <c r="G554" s="256"/>
      <c r="H554" s="257" t="s">
        <v>1</v>
      </c>
      <c r="I554" s="259"/>
      <c r="J554" s="256"/>
      <c r="K554" s="256"/>
      <c r="L554" s="260"/>
      <c r="M554" s="261"/>
      <c r="N554" s="262"/>
      <c r="O554" s="262"/>
      <c r="P554" s="262"/>
      <c r="Q554" s="262"/>
      <c r="R554" s="262"/>
      <c r="S554" s="262"/>
      <c r="T554" s="263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64" t="s">
        <v>159</v>
      </c>
      <c r="AU554" s="264" t="s">
        <v>86</v>
      </c>
      <c r="AV554" s="15" t="s">
        <v>84</v>
      </c>
      <c r="AW554" s="15" t="s">
        <v>32</v>
      </c>
      <c r="AX554" s="15" t="s">
        <v>76</v>
      </c>
      <c r="AY554" s="264" t="s">
        <v>151</v>
      </c>
    </row>
    <row r="555" s="13" customFormat="1">
      <c r="A555" s="13"/>
      <c r="B555" s="232"/>
      <c r="C555" s="233"/>
      <c r="D555" s="234" t="s">
        <v>159</v>
      </c>
      <c r="E555" s="235" t="s">
        <v>1</v>
      </c>
      <c r="F555" s="236" t="s">
        <v>568</v>
      </c>
      <c r="G555" s="233"/>
      <c r="H555" s="237">
        <v>124.40000000000001</v>
      </c>
      <c r="I555" s="238"/>
      <c r="J555" s="233"/>
      <c r="K555" s="233"/>
      <c r="L555" s="239"/>
      <c r="M555" s="240"/>
      <c r="N555" s="241"/>
      <c r="O555" s="241"/>
      <c r="P555" s="241"/>
      <c r="Q555" s="241"/>
      <c r="R555" s="241"/>
      <c r="S555" s="241"/>
      <c r="T555" s="24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3" t="s">
        <v>159</v>
      </c>
      <c r="AU555" s="243" t="s">
        <v>86</v>
      </c>
      <c r="AV555" s="13" t="s">
        <v>86</v>
      </c>
      <c r="AW555" s="13" t="s">
        <v>32</v>
      </c>
      <c r="AX555" s="13" t="s">
        <v>76</v>
      </c>
      <c r="AY555" s="243" t="s">
        <v>151</v>
      </c>
    </row>
    <row r="556" s="13" customFormat="1">
      <c r="A556" s="13"/>
      <c r="B556" s="232"/>
      <c r="C556" s="233"/>
      <c r="D556" s="234" t="s">
        <v>159</v>
      </c>
      <c r="E556" s="235" t="s">
        <v>1</v>
      </c>
      <c r="F556" s="236" t="s">
        <v>569</v>
      </c>
      <c r="G556" s="233"/>
      <c r="H556" s="237">
        <v>1.958</v>
      </c>
      <c r="I556" s="238"/>
      <c r="J556" s="233"/>
      <c r="K556" s="233"/>
      <c r="L556" s="239"/>
      <c r="M556" s="240"/>
      <c r="N556" s="241"/>
      <c r="O556" s="241"/>
      <c r="P556" s="241"/>
      <c r="Q556" s="241"/>
      <c r="R556" s="241"/>
      <c r="S556" s="241"/>
      <c r="T556" s="242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3" t="s">
        <v>159</v>
      </c>
      <c r="AU556" s="243" t="s">
        <v>86</v>
      </c>
      <c r="AV556" s="13" t="s">
        <v>86</v>
      </c>
      <c r="AW556" s="13" t="s">
        <v>32</v>
      </c>
      <c r="AX556" s="13" t="s">
        <v>76</v>
      </c>
      <c r="AY556" s="243" t="s">
        <v>151</v>
      </c>
    </row>
    <row r="557" s="16" customFormat="1">
      <c r="A557" s="16"/>
      <c r="B557" s="275"/>
      <c r="C557" s="276"/>
      <c r="D557" s="234" t="s">
        <v>159</v>
      </c>
      <c r="E557" s="277" t="s">
        <v>1</v>
      </c>
      <c r="F557" s="278" t="s">
        <v>252</v>
      </c>
      <c r="G557" s="276"/>
      <c r="H557" s="279">
        <v>126.358</v>
      </c>
      <c r="I557" s="280"/>
      <c r="J557" s="276"/>
      <c r="K557" s="276"/>
      <c r="L557" s="281"/>
      <c r="M557" s="282"/>
      <c r="N557" s="283"/>
      <c r="O557" s="283"/>
      <c r="P557" s="283"/>
      <c r="Q557" s="283"/>
      <c r="R557" s="283"/>
      <c r="S557" s="283"/>
      <c r="T557" s="284"/>
      <c r="U557" s="16"/>
      <c r="V557" s="16"/>
      <c r="W557" s="16"/>
      <c r="X557" s="16"/>
      <c r="Y557" s="16"/>
      <c r="Z557" s="16"/>
      <c r="AA557" s="16"/>
      <c r="AB557" s="16"/>
      <c r="AC557" s="16"/>
      <c r="AD557" s="16"/>
      <c r="AE557" s="16"/>
      <c r="AT557" s="285" t="s">
        <v>159</v>
      </c>
      <c r="AU557" s="285" t="s">
        <v>86</v>
      </c>
      <c r="AV557" s="16" t="s">
        <v>165</v>
      </c>
      <c r="AW557" s="16" t="s">
        <v>32</v>
      </c>
      <c r="AX557" s="16" t="s">
        <v>76</v>
      </c>
      <c r="AY557" s="285" t="s">
        <v>151</v>
      </c>
    </row>
    <row r="558" s="15" customFormat="1">
      <c r="A558" s="15"/>
      <c r="B558" s="255"/>
      <c r="C558" s="256"/>
      <c r="D558" s="234" t="s">
        <v>159</v>
      </c>
      <c r="E558" s="257" t="s">
        <v>1</v>
      </c>
      <c r="F558" s="258" t="s">
        <v>570</v>
      </c>
      <c r="G558" s="256"/>
      <c r="H558" s="257" t="s">
        <v>1</v>
      </c>
      <c r="I558" s="259"/>
      <c r="J558" s="256"/>
      <c r="K558" s="256"/>
      <c r="L558" s="260"/>
      <c r="M558" s="261"/>
      <c r="N558" s="262"/>
      <c r="O558" s="262"/>
      <c r="P558" s="262"/>
      <c r="Q558" s="262"/>
      <c r="R558" s="262"/>
      <c r="S558" s="262"/>
      <c r="T558" s="263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64" t="s">
        <v>159</v>
      </c>
      <c r="AU558" s="264" t="s">
        <v>86</v>
      </c>
      <c r="AV558" s="15" t="s">
        <v>84</v>
      </c>
      <c r="AW558" s="15" t="s">
        <v>32</v>
      </c>
      <c r="AX558" s="15" t="s">
        <v>76</v>
      </c>
      <c r="AY558" s="264" t="s">
        <v>151</v>
      </c>
    </row>
    <row r="559" s="13" customFormat="1">
      <c r="A559" s="13"/>
      <c r="B559" s="232"/>
      <c r="C559" s="233"/>
      <c r="D559" s="234" t="s">
        <v>159</v>
      </c>
      <c r="E559" s="235" t="s">
        <v>1</v>
      </c>
      <c r="F559" s="236" t="s">
        <v>571</v>
      </c>
      <c r="G559" s="233"/>
      <c r="H559" s="237">
        <v>4.9809999999999999</v>
      </c>
      <c r="I559" s="238"/>
      <c r="J559" s="233"/>
      <c r="K559" s="233"/>
      <c r="L559" s="239"/>
      <c r="M559" s="240"/>
      <c r="N559" s="241"/>
      <c r="O559" s="241"/>
      <c r="P559" s="241"/>
      <c r="Q559" s="241"/>
      <c r="R559" s="241"/>
      <c r="S559" s="241"/>
      <c r="T559" s="24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3" t="s">
        <v>159</v>
      </c>
      <c r="AU559" s="243" t="s">
        <v>86</v>
      </c>
      <c r="AV559" s="13" t="s">
        <v>86</v>
      </c>
      <c r="AW559" s="13" t="s">
        <v>32</v>
      </c>
      <c r="AX559" s="13" t="s">
        <v>76</v>
      </c>
      <c r="AY559" s="243" t="s">
        <v>151</v>
      </c>
    </row>
    <row r="560" s="13" customFormat="1">
      <c r="A560" s="13"/>
      <c r="B560" s="232"/>
      <c r="C560" s="233"/>
      <c r="D560" s="234" t="s">
        <v>159</v>
      </c>
      <c r="E560" s="235" t="s">
        <v>1</v>
      </c>
      <c r="F560" s="236" t="s">
        <v>572</v>
      </c>
      <c r="G560" s="233"/>
      <c r="H560" s="237">
        <v>122.2</v>
      </c>
      <c r="I560" s="238"/>
      <c r="J560" s="233"/>
      <c r="K560" s="233"/>
      <c r="L560" s="239"/>
      <c r="M560" s="240"/>
      <c r="N560" s="241"/>
      <c r="O560" s="241"/>
      <c r="P560" s="241"/>
      <c r="Q560" s="241"/>
      <c r="R560" s="241"/>
      <c r="S560" s="241"/>
      <c r="T560" s="24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3" t="s">
        <v>159</v>
      </c>
      <c r="AU560" s="243" t="s">
        <v>86</v>
      </c>
      <c r="AV560" s="13" t="s">
        <v>86</v>
      </c>
      <c r="AW560" s="13" t="s">
        <v>32</v>
      </c>
      <c r="AX560" s="13" t="s">
        <v>76</v>
      </c>
      <c r="AY560" s="243" t="s">
        <v>151</v>
      </c>
    </row>
    <row r="561" s="16" customFormat="1">
      <c r="A561" s="16"/>
      <c r="B561" s="275"/>
      <c r="C561" s="276"/>
      <c r="D561" s="234" t="s">
        <v>159</v>
      </c>
      <c r="E561" s="277" t="s">
        <v>1</v>
      </c>
      <c r="F561" s="278" t="s">
        <v>252</v>
      </c>
      <c r="G561" s="276"/>
      <c r="H561" s="279">
        <v>127.181</v>
      </c>
      <c r="I561" s="280"/>
      <c r="J561" s="276"/>
      <c r="K561" s="276"/>
      <c r="L561" s="281"/>
      <c r="M561" s="282"/>
      <c r="N561" s="283"/>
      <c r="O561" s="283"/>
      <c r="P561" s="283"/>
      <c r="Q561" s="283"/>
      <c r="R561" s="283"/>
      <c r="S561" s="283"/>
      <c r="T561" s="284"/>
      <c r="U561" s="16"/>
      <c r="V561" s="16"/>
      <c r="W561" s="16"/>
      <c r="X561" s="16"/>
      <c r="Y561" s="16"/>
      <c r="Z561" s="16"/>
      <c r="AA561" s="16"/>
      <c r="AB561" s="16"/>
      <c r="AC561" s="16"/>
      <c r="AD561" s="16"/>
      <c r="AE561" s="16"/>
      <c r="AT561" s="285" t="s">
        <v>159</v>
      </c>
      <c r="AU561" s="285" t="s">
        <v>86</v>
      </c>
      <c r="AV561" s="16" t="s">
        <v>165</v>
      </c>
      <c r="AW561" s="16" t="s">
        <v>32</v>
      </c>
      <c r="AX561" s="16" t="s">
        <v>76</v>
      </c>
      <c r="AY561" s="285" t="s">
        <v>151</v>
      </c>
    </row>
    <row r="562" s="14" customFormat="1">
      <c r="A562" s="14"/>
      <c r="B562" s="244"/>
      <c r="C562" s="245"/>
      <c r="D562" s="234" t="s">
        <v>159</v>
      </c>
      <c r="E562" s="246" t="s">
        <v>1</v>
      </c>
      <c r="F562" s="247" t="s">
        <v>161</v>
      </c>
      <c r="G562" s="245"/>
      <c r="H562" s="248">
        <v>301.71800000000002</v>
      </c>
      <c r="I562" s="249"/>
      <c r="J562" s="245"/>
      <c r="K562" s="245"/>
      <c r="L562" s="250"/>
      <c r="M562" s="251"/>
      <c r="N562" s="252"/>
      <c r="O562" s="252"/>
      <c r="P562" s="252"/>
      <c r="Q562" s="252"/>
      <c r="R562" s="252"/>
      <c r="S562" s="252"/>
      <c r="T562" s="253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4" t="s">
        <v>159</v>
      </c>
      <c r="AU562" s="254" t="s">
        <v>86</v>
      </c>
      <c r="AV562" s="14" t="s">
        <v>158</v>
      </c>
      <c r="AW562" s="14" t="s">
        <v>32</v>
      </c>
      <c r="AX562" s="14" t="s">
        <v>84</v>
      </c>
      <c r="AY562" s="254" t="s">
        <v>151</v>
      </c>
    </row>
    <row r="563" s="2" customFormat="1" ht="33" customHeight="1">
      <c r="A563" s="39"/>
      <c r="B563" s="40"/>
      <c r="C563" s="219" t="s">
        <v>343</v>
      </c>
      <c r="D563" s="219" t="s">
        <v>153</v>
      </c>
      <c r="E563" s="220" t="s">
        <v>573</v>
      </c>
      <c r="F563" s="221" t="s">
        <v>574</v>
      </c>
      <c r="G563" s="222" t="s">
        <v>232</v>
      </c>
      <c r="H563" s="223">
        <v>7.5670000000000002</v>
      </c>
      <c r="I563" s="224"/>
      <c r="J563" s="225">
        <f>ROUND(I563*H563,2)</f>
        <v>0</v>
      </c>
      <c r="K563" s="221" t="s">
        <v>1</v>
      </c>
      <c r="L563" s="45"/>
      <c r="M563" s="226" t="s">
        <v>1</v>
      </c>
      <c r="N563" s="227" t="s">
        <v>41</v>
      </c>
      <c r="O563" s="92"/>
      <c r="P563" s="228">
        <f>O563*H563</f>
        <v>0</v>
      </c>
      <c r="Q563" s="228">
        <v>0</v>
      </c>
      <c r="R563" s="228">
        <f>Q563*H563</f>
        <v>0</v>
      </c>
      <c r="S563" s="228">
        <v>0</v>
      </c>
      <c r="T563" s="229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30" t="s">
        <v>158</v>
      </c>
      <c r="AT563" s="230" t="s">
        <v>153</v>
      </c>
      <c r="AU563" s="230" t="s">
        <v>86</v>
      </c>
      <c r="AY563" s="18" t="s">
        <v>151</v>
      </c>
      <c r="BE563" s="231">
        <f>IF(N563="základní",J563,0)</f>
        <v>0</v>
      </c>
      <c r="BF563" s="231">
        <f>IF(N563="snížená",J563,0)</f>
        <v>0</v>
      </c>
      <c r="BG563" s="231">
        <f>IF(N563="zákl. přenesená",J563,0)</f>
        <v>0</v>
      </c>
      <c r="BH563" s="231">
        <f>IF(N563="sníž. přenesená",J563,0)</f>
        <v>0</v>
      </c>
      <c r="BI563" s="231">
        <f>IF(N563="nulová",J563,0)</f>
        <v>0</v>
      </c>
      <c r="BJ563" s="18" t="s">
        <v>84</v>
      </c>
      <c r="BK563" s="231">
        <f>ROUND(I563*H563,2)</f>
        <v>0</v>
      </c>
      <c r="BL563" s="18" t="s">
        <v>158</v>
      </c>
      <c r="BM563" s="230" t="s">
        <v>575</v>
      </c>
    </row>
    <row r="564" s="15" customFormat="1">
      <c r="A564" s="15"/>
      <c r="B564" s="255"/>
      <c r="C564" s="256"/>
      <c r="D564" s="234" t="s">
        <v>159</v>
      </c>
      <c r="E564" s="257" t="s">
        <v>1</v>
      </c>
      <c r="F564" s="258" t="s">
        <v>576</v>
      </c>
      <c r="G564" s="256"/>
      <c r="H564" s="257" t="s">
        <v>1</v>
      </c>
      <c r="I564" s="259"/>
      <c r="J564" s="256"/>
      <c r="K564" s="256"/>
      <c r="L564" s="260"/>
      <c r="M564" s="261"/>
      <c r="N564" s="262"/>
      <c r="O564" s="262"/>
      <c r="P564" s="262"/>
      <c r="Q564" s="262"/>
      <c r="R564" s="262"/>
      <c r="S564" s="262"/>
      <c r="T564" s="263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64" t="s">
        <v>159</v>
      </c>
      <c r="AU564" s="264" t="s">
        <v>86</v>
      </c>
      <c r="AV564" s="15" t="s">
        <v>84</v>
      </c>
      <c r="AW564" s="15" t="s">
        <v>32</v>
      </c>
      <c r="AX564" s="15" t="s">
        <v>76</v>
      </c>
      <c r="AY564" s="264" t="s">
        <v>151</v>
      </c>
    </row>
    <row r="565" s="13" customFormat="1">
      <c r="A565" s="13"/>
      <c r="B565" s="232"/>
      <c r="C565" s="233"/>
      <c r="D565" s="234" t="s">
        <v>159</v>
      </c>
      <c r="E565" s="235" t="s">
        <v>1</v>
      </c>
      <c r="F565" s="236" t="s">
        <v>577</v>
      </c>
      <c r="G565" s="233"/>
      <c r="H565" s="237">
        <v>7.5670000000000002</v>
      </c>
      <c r="I565" s="238"/>
      <c r="J565" s="233"/>
      <c r="K565" s="233"/>
      <c r="L565" s="239"/>
      <c r="M565" s="240"/>
      <c r="N565" s="241"/>
      <c r="O565" s="241"/>
      <c r="P565" s="241"/>
      <c r="Q565" s="241"/>
      <c r="R565" s="241"/>
      <c r="S565" s="241"/>
      <c r="T565" s="24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3" t="s">
        <v>159</v>
      </c>
      <c r="AU565" s="243" t="s">
        <v>86</v>
      </c>
      <c r="AV565" s="13" t="s">
        <v>86</v>
      </c>
      <c r="AW565" s="13" t="s">
        <v>32</v>
      </c>
      <c r="AX565" s="13" t="s">
        <v>76</v>
      </c>
      <c r="AY565" s="243" t="s">
        <v>151</v>
      </c>
    </row>
    <row r="566" s="14" customFormat="1">
      <c r="A566" s="14"/>
      <c r="B566" s="244"/>
      <c r="C566" s="245"/>
      <c r="D566" s="234" t="s">
        <v>159</v>
      </c>
      <c r="E566" s="246" t="s">
        <v>1</v>
      </c>
      <c r="F566" s="247" t="s">
        <v>161</v>
      </c>
      <c r="G566" s="245"/>
      <c r="H566" s="248">
        <v>7.5670000000000002</v>
      </c>
      <c r="I566" s="249"/>
      <c r="J566" s="245"/>
      <c r="K566" s="245"/>
      <c r="L566" s="250"/>
      <c r="M566" s="251"/>
      <c r="N566" s="252"/>
      <c r="O566" s="252"/>
      <c r="P566" s="252"/>
      <c r="Q566" s="252"/>
      <c r="R566" s="252"/>
      <c r="S566" s="252"/>
      <c r="T566" s="253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4" t="s">
        <v>159</v>
      </c>
      <c r="AU566" s="254" t="s">
        <v>86</v>
      </c>
      <c r="AV566" s="14" t="s">
        <v>158</v>
      </c>
      <c r="AW566" s="14" t="s">
        <v>32</v>
      </c>
      <c r="AX566" s="14" t="s">
        <v>84</v>
      </c>
      <c r="AY566" s="254" t="s">
        <v>151</v>
      </c>
    </row>
    <row r="567" s="2" customFormat="1">
      <c r="A567" s="39"/>
      <c r="B567" s="40"/>
      <c r="C567" s="219" t="s">
        <v>578</v>
      </c>
      <c r="D567" s="219" t="s">
        <v>153</v>
      </c>
      <c r="E567" s="220" t="s">
        <v>579</v>
      </c>
      <c r="F567" s="221" t="s">
        <v>580</v>
      </c>
      <c r="G567" s="222" t="s">
        <v>232</v>
      </c>
      <c r="H567" s="223">
        <v>2.2000000000000002</v>
      </c>
      <c r="I567" s="224"/>
      <c r="J567" s="225">
        <f>ROUND(I567*H567,2)</f>
        <v>0</v>
      </c>
      <c r="K567" s="221" t="s">
        <v>157</v>
      </c>
      <c r="L567" s="45"/>
      <c r="M567" s="226" t="s">
        <v>1</v>
      </c>
      <c r="N567" s="227" t="s">
        <v>41</v>
      </c>
      <c r="O567" s="92"/>
      <c r="P567" s="228">
        <f>O567*H567</f>
        <v>0</v>
      </c>
      <c r="Q567" s="228">
        <v>0</v>
      </c>
      <c r="R567" s="228">
        <f>Q567*H567</f>
        <v>0</v>
      </c>
      <c r="S567" s="228">
        <v>0</v>
      </c>
      <c r="T567" s="229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30" t="s">
        <v>158</v>
      </c>
      <c r="AT567" s="230" t="s">
        <v>153</v>
      </c>
      <c r="AU567" s="230" t="s">
        <v>86</v>
      </c>
      <c r="AY567" s="18" t="s">
        <v>151</v>
      </c>
      <c r="BE567" s="231">
        <f>IF(N567="základní",J567,0)</f>
        <v>0</v>
      </c>
      <c r="BF567" s="231">
        <f>IF(N567="snížená",J567,0)</f>
        <v>0</v>
      </c>
      <c r="BG567" s="231">
        <f>IF(N567="zákl. přenesená",J567,0)</f>
        <v>0</v>
      </c>
      <c r="BH567" s="231">
        <f>IF(N567="sníž. přenesená",J567,0)</f>
        <v>0</v>
      </c>
      <c r="BI567" s="231">
        <f>IF(N567="nulová",J567,0)</f>
        <v>0</v>
      </c>
      <c r="BJ567" s="18" t="s">
        <v>84</v>
      </c>
      <c r="BK567" s="231">
        <f>ROUND(I567*H567,2)</f>
        <v>0</v>
      </c>
      <c r="BL567" s="18" t="s">
        <v>158</v>
      </c>
      <c r="BM567" s="230" t="s">
        <v>581</v>
      </c>
    </row>
    <row r="568" s="15" customFormat="1">
      <c r="A568" s="15"/>
      <c r="B568" s="255"/>
      <c r="C568" s="256"/>
      <c r="D568" s="234" t="s">
        <v>159</v>
      </c>
      <c r="E568" s="257" t="s">
        <v>1</v>
      </c>
      <c r="F568" s="258" t="s">
        <v>582</v>
      </c>
      <c r="G568" s="256"/>
      <c r="H568" s="257" t="s">
        <v>1</v>
      </c>
      <c r="I568" s="259"/>
      <c r="J568" s="256"/>
      <c r="K568" s="256"/>
      <c r="L568" s="260"/>
      <c r="M568" s="261"/>
      <c r="N568" s="262"/>
      <c r="O568" s="262"/>
      <c r="P568" s="262"/>
      <c r="Q568" s="262"/>
      <c r="R568" s="262"/>
      <c r="S568" s="262"/>
      <c r="T568" s="263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64" t="s">
        <v>159</v>
      </c>
      <c r="AU568" s="264" t="s">
        <v>86</v>
      </c>
      <c r="AV568" s="15" t="s">
        <v>84</v>
      </c>
      <c r="AW568" s="15" t="s">
        <v>32</v>
      </c>
      <c r="AX568" s="15" t="s">
        <v>76</v>
      </c>
      <c r="AY568" s="264" t="s">
        <v>151</v>
      </c>
    </row>
    <row r="569" s="13" customFormat="1">
      <c r="A569" s="13"/>
      <c r="B569" s="232"/>
      <c r="C569" s="233"/>
      <c r="D569" s="234" t="s">
        <v>159</v>
      </c>
      <c r="E569" s="235" t="s">
        <v>1</v>
      </c>
      <c r="F569" s="236" t="s">
        <v>583</v>
      </c>
      <c r="G569" s="233"/>
      <c r="H569" s="237">
        <v>2.2000000000000002</v>
      </c>
      <c r="I569" s="238"/>
      <c r="J569" s="233"/>
      <c r="K569" s="233"/>
      <c r="L569" s="239"/>
      <c r="M569" s="240"/>
      <c r="N569" s="241"/>
      <c r="O569" s="241"/>
      <c r="P569" s="241"/>
      <c r="Q569" s="241"/>
      <c r="R569" s="241"/>
      <c r="S569" s="241"/>
      <c r="T569" s="24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3" t="s">
        <v>159</v>
      </c>
      <c r="AU569" s="243" t="s">
        <v>86</v>
      </c>
      <c r="AV569" s="13" t="s">
        <v>86</v>
      </c>
      <c r="AW569" s="13" t="s">
        <v>32</v>
      </c>
      <c r="AX569" s="13" t="s">
        <v>76</v>
      </c>
      <c r="AY569" s="243" t="s">
        <v>151</v>
      </c>
    </row>
    <row r="570" s="14" customFormat="1">
      <c r="A570" s="14"/>
      <c r="B570" s="244"/>
      <c r="C570" s="245"/>
      <c r="D570" s="234" t="s">
        <v>159</v>
      </c>
      <c r="E570" s="246" t="s">
        <v>1</v>
      </c>
      <c r="F570" s="247" t="s">
        <v>161</v>
      </c>
      <c r="G570" s="245"/>
      <c r="H570" s="248">
        <v>2.2000000000000002</v>
      </c>
      <c r="I570" s="249"/>
      <c r="J570" s="245"/>
      <c r="K570" s="245"/>
      <c r="L570" s="250"/>
      <c r="M570" s="251"/>
      <c r="N570" s="252"/>
      <c r="O570" s="252"/>
      <c r="P570" s="252"/>
      <c r="Q570" s="252"/>
      <c r="R570" s="252"/>
      <c r="S570" s="252"/>
      <c r="T570" s="253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4" t="s">
        <v>159</v>
      </c>
      <c r="AU570" s="254" t="s">
        <v>86</v>
      </c>
      <c r="AV570" s="14" t="s">
        <v>158</v>
      </c>
      <c r="AW570" s="14" t="s">
        <v>32</v>
      </c>
      <c r="AX570" s="14" t="s">
        <v>84</v>
      </c>
      <c r="AY570" s="254" t="s">
        <v>151</v>
      </c>
    </row>
    <row r="571" s="2" customFormat="1" ht="33" customHeight="1">
      <c r="A571" s="39"/>
      <c r="B571" s="40"/>
      <c r="C571" s="219" t="s">
        <v>348</v>
      </c>
      <c r="D571" s="219" t="s">
        <v>153</v>
      </c>
      <c r="E571" s="220" t="s">
        <v>584</v>
      </c>
      <c r="F571" s="221" t="s">
        <v>585</v>
      </c>
      <c r="G571" s="222" t="s">
        <v>232</v>
      </c>
      <c r="H571" s="223">
        <v>6.5999999999999996</v>
      </c>
      <c r="I571" s="224"/>
      <c r="J571" s="225">
        <f>ROUND(I571*H571,2)</f>
        <v>0</v>
      </c>
      <c r="K571" s="221" t="s">
        <v>1</v>
      </c>
      <c r="L571" s="45"/>
      <c r="M571" s="226" t="s">
        <v>1</v>
      </c>
      <c r="N571" s="227" t="s">
        <v>41</v>
      </c>
      <c r="O571" s="92"/>
      <c r="P571" s="228">
        <f>O571*H571</f>
        <v>0</v>
      </c>
      <c r="Q571" s="228">
        <v>0</v>
      </c>
      <c r="R571" s="228">
        <f>Q571*H571</f>
        <v>0</v>
      </c>
      <c r="S571" s="228">
        <v>0</v>
      </c>
      <c r="T571" s="229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30" t="s">
        <v>158</v>
      </c>
      <c r="AT571" s="230" t="s">
        <v>153</v>
      </c>
      <c r="AU571" s="230" t="s">
        <v>86</v>
      </c>
      <c r="AY571" s="18" t="s">
        <v>151</v>
      </c>
      <c r="BE571" s="231">
        <f>IF(N571="základní",J571,0)</f>
        <v>0</v>
      </c>
      <c r="BF571" s="231">
        <f>IF(N571="snížená",J571,0)</f>
        <v>0</v>
      </c>
      <c r="BG571" s="231">
        <f>IF(N571="zákl. přenesená",J571,0)</f>
        <v>0</v>
      </c>
      <c r="BH571" s="231">
        <f>IF(N571="sníž. přenesená",J571,0)</f>
        <v>0</v>
      </c>
      <c r="BI571" s="231">
        <f>IF(N571="nulová",J571,0)</f>
        <v>0</v>
      </c>
      <c r="BJ571" s="18" t="s">
        <v>84</v>
      </c>
      <c r="BK571" s="231">
        <f>ROUND(I571*H571,2)</f>
        <v>0</v>
      </c>
      <c r="BL571" s="18" t="s">
        <v>158</v>
      </c>
      <c r="BM571" s="230" t="s">
        <v>586</v>
      </c>
    </row>
    <row r="572" s="15" customFormat="1">
      <c r="A572" s="15"/>
      <c r="B572" s="255"/>
      <c r="C572" s="256"/>
      <c r="D572" s="234" t="s">
        <v>159</v>
      </c>
      <c r="E572" s="257" t="s">
        <v>1</v>
      </c>
      <c r="F572" s="258" t="s">
        <v>587</v>
      </c>
      <c r="G572" s="256"/>
      <c r="H572" s="257" t="s">
        <v>1</v>
      </c>
      <c r="I572" s="259"/>
      <c r="J572" s="256"/>
      <c r="K572" s="256"/>
      <c r="L572" s="260"/>
      <c r="M572" s="261"/>
      <c r="N572" s="262"/>
      <c r="O572" s="262"/>
      <c r="P572" s="262"/>
      <c r="Q572" s="262"/>
      <c r="R572" s="262"/>
      <c r="S572" s="262"/>
      <c r="T572" s="263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64" t="s">
        <v>159</v>
      </c>
      <c r="AU572" s="264" t="s">
        <v>86</v>
      </c>
      <c r="AV572" s="15" t="s">
        <v>84</v>
      </c>
      <c r="AW572" s="15" t="s">
        <v>32</v>
      </c>
      <c r="AX572" s="15" t="s">
        <v>76</v>
      </c>
      <c r="AY572" s="264" t="s">
        <v>151</v>
      </c>
    </row>
    <row r="573" s="13" customFormat="1">
      <c r="A573" s="13"/>
      <c r="B573" s="232"/>
      <c r="C573" s="233"/>
      <c r="D573" s="234" t="s">
        <v>159</v>
      </c>
      <c r="E573" s="235" t="s">
        <v>1</v>
      </c>
      <c r="F573" s="236" t="s">
        <v>588</v>
      </c>
      <c r="G573" s="233"/>
      <c r="H573" s="237">
        <v>6.5999999999999996</v>
      </c>
      <c r="I573" s="238"/>
      <c r="J573" s="233"/>
      <c r="K573" s="233"/>
      <c r="L573" s="239"/>
      <c r="M573" s="240"/>
      <c r="N573" s="241"/>
      <c r="O573" s="241"/>
      <c r="P573" s="241"/>
      <c r="Q573" s="241"/>
      <c r="R573" s="241"/>
      <c r="S573" s="241"/>
      <c r="T573" s="24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3" t="s">
        <v>159</v>
      </c>
      <c r="AU573" s="243" t="s">
        <v>86</v>
      </c>
      <c r="AV573" s="13" t="s">
        <v>86</v>
      </c>
      <c r="AW573" s="13" t="s">
        <v>32</v>
      </c>
      <c r="AX573" s="13" t="s">
        <v>76</v>
      </c>
      <c r="AY573" s="243" t="s">
        <v>151</v>
      </c>
    </row>
    <row r="574" s="14" customFormat="1">
      <c r="A574" s="14"/>
      <c r="B574" s="244"/>
      <c r="C574" s="245"/>
      <c r="D574" s="234" t="s">
        <v>159</v>
      </c>
      <c r="E574" s="246" t="s">
        <v>1</v>
      </c>
      <c r="F574" s="247" t="s">
        <v>161</v>
      </c>
      <c r="G574" s="245"/>
      <c r="H574" s="248">
        <v>6.5999999999999996</v>
      </c>
      <c r="I574" s="249"/>
      <c r="J574" s="245"/>
      <c r="K574" s="245"/>
      <c r="L574" s="250"/>
      <c r="M574" s="251"/>
      <c r="N574" s="252"/>
      <c r="O574" s="252"/>
      <c r="P574" s="252"/>
      <c r="Q574" s="252"/>
      <c r="R574" s="252"/>
      <c r="S574" s="252"/>
      <c r="T574" s="25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4" t="s">
        <v>159</v>
      </c>
      <c r="AU574" s="254" t="s">
        <v>86</v>
      </c>
      <c r="AV574" s="14" t="s">
        <v>158</v>
      </c>
      <c r="AW574" s="14" t="s">
        <v>32</v>
      </c>
      <c r="AX574" s="14" t="s">
        <v>84</v>
      </c>
      <c r="AY574" s="254" t="s">
        <v>151</v>
      </c>
    </row>
    <row r="575" s="2" customFormat="1" ht="16.5" customHeight="1">
      <c r="A575" s="39"/>
      <c r="B575" s="40"/>
      <c r="C575" s="219" t="s">
        <v>589</v>
      </c>
      <c r="D575" s="219" t="s">
        <v>153</v>
      </c>
      <c r="E575" s="220" t="s">
        <v>590</v>
      </c>
      <c r="F575" s="221" t="s">
        <v>591</v>
      </c>
      <c r="G575" s="222" t="s">
        <v>232</v>
      </c>
      <c r="H575" s="223">
        <v>303.06799999999998</v>
      </c>
      <c r="I575" s="224"/>
      <c r="J575" s="225">
        <f>ROUND(I575*H575,2)</f>
        <v>0</v>
      </c>
      <c r="K575" s="221" t="s">
        <v>157</v>
      </c>
      <c r="L575" s="45"/>
      <c r="M575" s="226" t="s">
        <v>1</v>
      </c>
      <c r="N575" s="227" t="s">
        <v>41</v>
      </c>
      <c r="O575" s="92"/>
      <c r="P575" s="228">
        <f>O575*H575</f>
        <v>0</v>
      </c>
      <c r="Q575" s="228">
        <v>0</v>
      </c>
      <c r="R575" s="228">
        <f>Q575*H575</f>
        <v>0</v>
      </c>
      <c r="S575" s="228">
        <v>0</v>
      </c>
      <c r="T575" s="229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30" t="s">
        <v>158</v>
      </c>
      <c r="AT575" s="230" t="s">
        <v>153</v>
      </c>
      <c r="AU575" s="230" t="s">
        <v>86</v>
      </c>
      <c r="AY575" s="18" t="s">
        <v>151</v>
      </c>
      <c r="BE575" s="231">
        <f>IF(N575="základní",J575,0)</f>
        <v>0</v>
      </c>
      <c r="BF575" s="231">
        <f>IF(N575="snížená",J575,0)</f>
        <v>0</v>
      </c>
      <c r="BG575" s="231">
        <f>IF(N575="zákl. přenesená",J575,0)</f>
        <v>0</v>
      </c>
      <c r="BH575" s="231">
        <f>IF(N575="sníž. přenesená",J575,0)</f>
        <v>0</v>
      </c>
      <c r="BI575" s="231">
        <f>IF(N575="nulová",J575,0)</f>
        <v>0</v>
      </c>
      <c r="BJ575" s="18" t="s">
        <v>84</v>
      </c>
      <c r="BK575" s="231">
        <f>ROUND(I575*H575,2)</f>
        <v>0</v>
      </c>
      <c r="BL575" s="18" t="s">
        <v>158</v>
      </c>
      <c r="BM575" s="230" t="s">
        <v>592</v>
      </c>
    </row>
    <row r="576" s="15" customFormat="1">
      <c r="A576" s="15"/>
      <c r="B576" s="255"/>
      <c r="C576" s="256"/>
      <c r="D576" s="234" t="s">
        <v>159</v>
      </c>
      <c r="E576" s="257" t="s">
        <v>1</v>
      </c>
      <c r="F576" s="258" t="s">
        <v>564</v>
      </c>
      <c r="G576" s="256"/>
      <c r="H576" s="257" t="s">
        <v>1</v>
      </c>
      <c r="I576" s="259"/>
      <c r="J576" s="256"/>
      <c r="K576" s="256"/>
      <c r="L576" s="260"/>
      <c r="M576" s="261"/>
      <c r="N576" s="262"/>
      <c r="O576" s="262"/>
      <c r="P576" s="262"/>
      <c r="Q576" s="262"/>
      <c r="R576" s="262"/>
      <c r="S576" s="262"/>
      <c r="T576" s="263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64" t="s">
        <v>159</v>
      </c>
      <c r="AU576" s="264" t="s">
        <v>86</v>
      </c>
      <c r="AV576" s="15" t="s">
        <v>84</v>
      </c>
      <c r="AW576" s="15" t="s">
        <v>32</v>
      </c>
      <c r="AX576" s="15" t="s">
        <v>76</v>
      </c>
      <c r="AY576" s="264" t="s">
        <v>151</v>
      </c>
    </row>
    <row r="577" s="13" customFormat="1">
      <c r="A577" s="13"/>
      <c r="B577" s="232"/>
      <c r="C577" s="233"/>
      <c r="D577" s="234" t="s">
        <v>159</v>
      </c>
      <c r="E577" s="235" t="s">
        <v>1</v>
      </c>
      <c r="F577" s="236" t="s">
        <v>565</v>
      </c>
      <c r="G577" s="233"/>
      <c r="H577" s="237">
        <v>18.279</v>
      </c>
      <c r="I577" s="238"/>
      <c r="J577" s="233"/>
      <c r="K577" s="233"/>
      <c r="L577" s="239"/>
      <c r="M577" s="240"/>
      <c r="N577" s="241"/>
      <c r="O577" s="241"/>
      <c r="P577" s="241"/>
      <c r="Q577" s="241"/>
      <c r="R577" s="241"/>
      <c r="S577" s="241"/>
      <c r="T577" s="24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3" t="s">
        <v>159</v>
      </c>
      <c r="AU577" s="243" t="s">
        <v>86</v>
      </c>
      <c r="AV577" s="13" t="s">
        <v>86</v>
      </c>
      <c r="AW577" s="13" t="s">
        <v>32</v>
      </c>
      <c r="AX577" s="13" t="s">
        <v>76</v>
      </c>
      <c r="AY577" s="243" t="s">
        <v>151</v>
      </c>
    </row>
    <row r="578" s="13" customFormat="1">
      <c r="A578" s="13"/>
      <c r="B578" s="232"/>
      <c r="C578" s="233"/>
      <c r="D578" s="234" t="s">
        <v>159</v>
      </c>
      <c r="E578" s="235" t="s">
        <v>1</v>
      </c>
      <c r="F578" s="236" t="s">
        <v>566</v>
      </c>
      <c r="G578" s="233"/>
      <c r="H578" s="237">
        <v>29.899999999999999</v>
      </c>
      <c r="I578" s="238"/>
      <c r="J578" s="233"/>
      <c r="K578" s="233"/>
      <c r="L578" s="239"/>
      <c r="M578" s="240"/>
      <c r="N578" s="241"/>
      <c r="O578" s="241"/>
      <c r="P578" s="241"/>
      <c r="Q578" s="241"/>
      <c r="R578" s="241"/>
      <c r="S578" s="241"/>
      <c r="T578" s="24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3" t="s">
        <v>159</v>
      </c>
      <c r="AU578" s="243" t="s">
        <v>86</v>
      </c>
      <c r="AV578" s="13" t="s">
        <v>86</v>
      </c>
      <c r="AW578" s="13" t="s">
        <v>32</v>
      </c>
      <c r="AX578" s="13" t="s">
        <v>76</v>
      </c>
      <c r="AY578" s="243" t="s">
        <v>151</v>
      </c>
    </row>
    <row r="579" s="16" customFormat="1">
      <c r="A579" s="16"/>
      <c r="B579" s="275"/>
      <c r="C579" s="276"/>
      <c r="D579" s="234" t="s">
        <v>159</v>
      </c>
      <c r="E579" s="277" t="s">
        <v>1</v>
      </c>
      <c r="F579" s="278" t="s">
        <v>252</v>
      </c>
      <c r="G579" s="276"/>
      <c r="H579" s="279">
        <v>48.179000000000002</v>
      </c>
      <c r="I579" s="280"/>
      <c r="J579" s="276"/>
      <c r="K579" s="276"/>
      <c r="L579" s="281"/>
      <c r="M579" s="282"/>
      <c r="N579" s="283"/>
      <c r="O579" s="283"/>
      <c r="P579" s="283"/>
      <c r="Q579" s="283"/>
      <c r="R579" s="283"/>
      <c r="S579" s="283"/>
      <c r="T579" s="284"/>
      <c r="U579" s="16"/>
      <c r="V579" s="16"/>
      <c r="W579" s="16"/>
      <c r="X579" s="16"/>
      <c r="Y579" s="16"/>
      <c r="Z579" s="16"/>
      <c r="AA579" s="16"/>
      <c r="AB579" s="16"/>
      <c r="AC579" s="16"/>
      <c r="AD579" s="16"/>
      <c r="AE579" s="16"/>
      <c r="AT579" s="285" t="s">
        <v>159</v>
      </c>
      <c r="AU579" s="285" t="s">
        <v>86</v>
      </c>
      <c r="AV579" s="16" t="s">
        <v>165</v>
      </c>
      <c r="AW579" s="16" t="s">
        <v>32</v>
      </c>
      <c r="AX579" s="16" t="s">
        <v>76</v>
      </c>
      <c r="AY579" s="285" t="s">
        <v>151</v>
      </c>
    </row>
    <row r="580" s="15" customFormat="1">
      <c r="A580" s="15"/>
      <c r="B580" s="255"/>
      <c r="C580" s="256"/>
      <c r="D580" s="234" t="s">
        <v>159</v>
      </c>
      <c r="E580" s="257" t="s">
        <v>1</v>
      </c>
      <c r="F580" s="258" t="s">
        <v>567</v>
      </c>
      <c r="G580" s="256"/>
      <c r="H580" s="257" t="s">
        <v>1</v>
      </c>
      <c r="I580" s="259"/>
      <c r="J580" s="256"/>
      <c r="K580" s="256"/>
      <c r="L580" s="260"/>
      <c r="M580" s="261"/>
      <c r="N580" s="262"/>
      <c r="O580" s="262"/>
      <c r="P580" s="262"/>
      <c r="Q580" s="262"/>
      <c r="R580" s="262"/>
      <c r="S580" s="262"/>
      <c r="T580" s="263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64" t="s">
        <v>159</v>
      </c>
      <c r="AU580" s="264" t="s">
        <v>86</v>
      </c>
      <c r="AV580" s="15" t="s">
        <v>84</v>
      </c>
      <c r="AW580" s="15" t="s">
        <v>32</v>
      </c>
      <c r="AX580" s="15" t="s">
        <v>76</v>
      </c>
      <c r="AY580" s="264" t="s">
        <v>151</v>
      </c>
    </row>
    <row r="581" s="13" customFormat="1">
      <c r="A581" s="13"/>
      <c r="B581" s="232"/>
      <c r="C581" s="233"/>
      <c r="D581" s="234" t="s">
        <v>159</v>
      </c>
      <c r="E581" s="235" t="s">
        <v>1</v>
      </c>
      <c r="F581" s="236" t="s">
        <v>568</v>
      </c>
      <c r="G581" s="233"/>
      <c r="H581" s="237">
        <v>124.40000000000001</v>
      </c>
      <c r="I581" s="238"/>
      <c r="J581" s="233"/>
      <c r="K581" s="233"/>
      <c r="L581" s="239"/>
      <c r="M581" s="240"/>
      <c r="N581" s="241"/>
      <c r="O581" s="241"/>
      <c r="P581" s="241"/>
      <c r="Q581" s="241"/>
      <c r="R581" s="241"/>
      <c r="S581" s="241"/>
      <c r="T581" s="24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3" t="s">
        <v>159</v>
      </c>
      <c r="AU581" s="243" t="s">
        <v>86</v>
      </c>
      <c r="AV581" s="13" t="s">
        <v>86</v>
      </c>
      <c r="AW581" s="13" t="s">
        <v>32</v>
      </c>
      <c r="AX581" s="13" t="s">
        <v>76</v>
      </c>
      <c r="AY581" s="243" t="s">
        <v>151</v>
      </c>
    </row>
    <row r="582" s="13" customFormat="1">
      <c r="A582" s="13"/>
      <c r="B582" s="232"/>
      <c r="C582" s="233"/>
      <c r="D582" s="234" t="s">
        <v>159</v>
      </c>
      <c r="E582" s="235" t="s">
        <v>1</v>
      </c>
      <c r="F582" s="236" t="s">
        <v>569</v>
      </c>
      <c r="G582" s="233"/>
      <c r="H582" s="237">
        <v>1.958</v>
      </c>
      <c r="I582" s="238"/>
      <c r="J582" s="233"/>
      <c r="K582" s="233"/>
      <c r="L582" s="239"/>
      <c r="M582" s="240"/>
      <c r="N582" s="241"/>
      <c r="O582" s="241"/>
      <c r="P582" s="241"/>
      <c r="Q582" s="241"/>
      <c r="R582" s="241"/>
      <c r="S582" s="241"/>
      <c r="T582" s="242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3" t="s">
        <v>159</v>
      </c>
      <c r="AU582" s="243" t="s">
        <v>86</v>
      </c>
      <c r="AV582" s="13" t="s">
        <v>86</v>
      </c>
      <c r="AW582" s="13" t="s">
        <v>32</v>
      </c>
      <c r="AX582" s="13" t="s">
        <v>76</v>
      </c>
      <c r="AY582" s="243" t="s">
        <v>151</v>
      </c>
    </row>
    <row r="583" s="16" customFormat="1">
      <c r="A583" s="16"/>
      <c r="B583" s="275"/>
      <c r="C583" s="276"/>
      <c r="D583" s="234" t="s">
        <v>159</v>
      </c>
      <c r="E583" s="277" t="s">
        <v>1</v>
      </c>
      <c r="F583" s="278" t="s">
        <v>252</v>
      </c>
      <c r="G583" s="276"/>
      <c r="H583" s="279">
        <v>126.358</v>
      </c>
      <c r="I583" s="280"/>
      <c r="J583" s="276"/>
      <c r="K583" s="276"/>
      <c r="L583" s="281"/>
      <c r="M583" s="282"/>
      <c r="N583" s="283"/>
      <c r="O583" s="283"/>
      <c r="P583" s="283"/>
      <c r="Q583" s="283"/>
      <c r="R583" s="283"/>
      <c r="S583" s="283"/>
      <c r="T583" s="284"/>
      <c r="U583" s="16"/>
      <c r="V583" s="16"/>
      <c r="W583" s="16"/>
      <c r="X583" s="16"/>
      <c r="Y583" s="16"/>
      <c r="Z583" s="16"/>
      <c r="AA583" s="16"/>
      <c r="AB583" s="16"/>
      <c r="AC583" s="16"/>
      <c r="AD583" s="16"/>
      <c r="AE583" s="16"/>
      <c r="AT583" s="285" t="s">
        <v>159</v>
      </c>
      <c r="AU583" s="285" t="s">
        <v>86</v>
      </c>
      <c r="AV583" s="16" t="s">
        <v>165</v>
      </c>
      <c r="AW583" s="16" t="s">
        <v>32</v>
      </c>
      <c r="AX583" s="16" t="s">
        <v>76</v>
      </c>
      <c r="AY583" s="285" t="s">
        <v>151</v>
      </c>
    </row>
    <row r="584" s="15" customFormat="1">
      <c r="A584" s="15"/>
      <c r="B584" s="255"/>
      <c r="C584" s="256"/>
      <c r="D584" s="234" t="s">
        <v>159</v>
      </c>
      <c r="E584" s="257" t="s">
        <v>1</v>
      </c>
      <c r="F584" s="258" t="s">
        <v>570</v>
      </c>
      <c r="G584" s="256"/>
      <c r="H584" s="257" t="s">
        <v>1</v>
      </c>
      <c r="I584" s="259"/>
      <c r="J584" s="256"/>
      <c r="K584" s="256"/>
      <c r="L584" s="260"/>
      <c r="M584" s="261"/>
      <c r="N584" s="262"/>
      <c r="O584" s="262"/>
      <c r="P584" s="262"/>
      <c r="Q584" s="262"/>
      <c r="R584" s="262"/>
      <c r="S584" s="262"/>
      <c r="T584" s="263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64" t="s">
        <v>159</v>
      </c>
      <c r="AU584" s="264" t="s">
        <v>86</v>
      </c>
      <c r="AV584" s="15" t="s">
        <v>84</v>
      </c>
      <c r="AW584" s="15" t="s">
        <v>32</v>
      </c>
      <c r="AX584" s="15" t="s">
        <v>76</v>
      </c>
      <c r="AY584" s="264" t="s">
        <v>151</v>
      </c>
    </row>
    <row r="585" s="13" customFormat="1">
      <c r="A585" s="13"/>
      <c r="B585" s="232"/>
      <c r="C585" s="233"/>
      <c r="D585" s="234" t="s">
        <v>159</v>
      </c>
      <c r="E585" s="235" t="s">
        <v>1</v>
      </c>
      <c r="F585" s="236" t="s">
        <v>571</v>
      </c>
      <c r="G585" s="233"/>
      <c r="H585" s="237">
        <v>4.9809999999999999</v>
      </c>
      <c r="I585" s="238"/>
      <c r="J585" s="233"/>
      <c r="K585" s="233"/>
      <c r="L585" s="239"/>
      <c r="M585" s="240"/>
      <c r="N585" s="241"/>
      <c r="O585" s="241"/>
      <c r="P585" s="241"/>
      <c r="Q585" s="241"/>
      <c r="R585" s="241"/>
      <c r="S585" s="241"/>
      <c r="T585" s="24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3" t="s">
        <v>159</v>
      </c>
      <c r="AU585" s="243" t="s">
        <v>86</v>
      </c>
      <c r="AV585" s="13" t="s">
        <v>86</v>
      </c>
      <c r="AW585" s="13" t="s">
        <v>32</v>
      </c>
      <c r="AX585" s="13" t="s">
        <v>76</v>
      </c>
      <c r="AY585" s="243" t="s">
        <v>151</v>
      </c>
    </row>
    <row r="586" s="13" customFormat="1">
      <c r="A586" s="13"/>
      <c r="B586" s="232"/>
      <c r="C586" s="233"/>
      <c r="D586" s="234" t="s">
        <v>159</v>
      </c>
      <c r="E586" s="235" t="s">
        <v>1</v>
      </c>
      <c r="F586" s="236" t="s">
        <v>572</v>
      </c>
      <c r="G586" s="233"/>
      <c r="H586" s="237">
        <v>122.2</v>
      </c>
      <c r="I586" s="238"/>
      <c r="J586" s="233"/>
      <c r="K586" s="233"/>
      <c r="L586" s="239"/>
      <c r="M586" s="240"/>
      <c r="N586" s="241"/>
      <c r="O586" s="241"/>
      <c r="P586" s="241"/>
      <c r="Q586" s="241"/>
      <c r="R586" s="241"/>
      <c r="S586" s="241"/>
      <c r="T586" s="242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3" t="s">
        <v>159</v>
      </c>
      <c r="AU586" s="243" t="s">
        <v>86</v>
      </c>
      <c r="AV586" s="13" t="s">
        <v>86</v>
      </c>
      <c r="AW586" s="13" t="s">
        <v>32</v>
      </c>
      <c r="AX586" s="13" t="s">
        <v>76</v>
      </c>
      <c r="AY586" s="243" t="s">
        <v>151</v>
      </c>
    </row>
    <row r="587" s="16" customFormat="1">
      <c r="A587" s="16"/>
      <c r="B587" s="275"/>
      <c r="C587" s="276"/>
      <c r="D587" s="234" t="s">
        <v>159</v>
      </c>
      <c r="E587" s="277" t="s">
        <v>1</v>
      </c>
      <c r="F587" s="278" t="s">
        <v>252</v>
      </c>
      <c r="G587" s="276"/>
      <c r="H587" s="279">
        <v>127.181</v>
      </c>
      <c r="I587" s="280"/>
      <c r="J587" s="276"/>
      <c r="K587" s="276"/>
      <c r="L587" s="281"/>
      <c r="M587" s="282"/>
      <c r="N587" s="283"/>
      <c r="O587" s="283"/>
      <c r="P587" s="283"/>
      <c r="Q587" s="283"/>
      <c r="R587" s="283"/>
      <c r="S587" s="283"/>
      <c r="T587" s="284"/>
      <c r="U587" s="16"/>
      <c r="V587" s="16"/>
      <c r="W587" s="16"/>
      <c r="X587" s="16"/>
      <c r="Y587" s="16"/>
      <c r="Z587" s="16"/>
      <c r="AA587" s="16"/>
      <c r="AB587" s="16"/>
      <c r="AC587" s="16"/>
      <c r="AD587" s="16"/>
      <c r="AE587" s="16"/>
      <c r="AT587" s="285" t="s">
        <v>159</v>
      </c>
      <c r="AU587" s="285" t="s">
        <v>86</v>
      </c>
      <c r="AV587" s="16" t="s">
        <v>165</v>
      </c>
      <c r="AW587" s="16" t="s">
        <v>32</v>
      </c>
      <c r="AX587" s="16" t="s">
        <v>76</v>
      </c>
      <c r="AY587" s="285" t="s">
        <v>151</v>
      </c>
    </row>
    <row r="588" s="15" customFormat="1">
      <c r="A588" s="15"/>
      <c r="B588" s="255"/>
      <c r="C588" s="256"/>
      <c r="D588" s="234" t="s">
        <v>159</v>
      </c>
      <c r="E588" s="257" t="s">
        <v>1</v>
      </c>
      <c r="F588" s="258" t="s">
        <v>534</v>
      </c>
      <c r="G588" s="256"/>
      <c r="H588" s="257" t="s">
        <v>1</v>
      </c>
      <c r="I588" s="259"/>
      <c r="J588" s="256"/>
      <c r="K588" s="256"/>
      <c r="L588" s="260"/>
      <c r="M588" s="261"/>
      <c r="N588" s="262"/>
      <c r="O588" s="262"/>
      <c r="P588" s="262"/>
      <c r="Q588" s="262"/>
      <c r="R588" s="262"/>
      <c r="S588" s="262"/>
      <c r="T588" s="263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64" t="s">
        <v>159</v>
      </c>
      <c r="AU588" s="264" t="s">
        <v>86</v>
      </c>
      <c r="AV588" s="15" t="s">
        <v>84</v>
      </c>
      <c r="AW588" s="15" t="s">
        <v>32</v>
      </c>
      <c r="AX588" s="15" t="s">
        <v>76</v>
      </c>
      <c r="AY588" s="264" t="s">
        <v>151</v>
      </c>
    </row>
    <row r="589" s="13" customFormat="1">
      <c r="A589" s="13"/>
      <c r="B589" s="232"/>
      <c r="C589" s="233"/>
      <c r="D589" s="234" t="s">
        <v>159</v>
      </c>
      <c r="E589" s="235" t="s">
        <v>1</v>
      </c>
      <c r="F589" s="236" t="s">
        <v>593</v>
      </c>
      <c r="G589" s="233"/>
      <c r="H589" s="237">
        <v>1.3500000000000001</v>
      </c>
      <c r="I589" s="238"/>
      <c r="J589" s="233"/>
      <c r="K589" s="233"/>
      <c r="L589" s="239"/>
      <c r="M589" s="240"/>
      <c r="N589" s="241"/>
      <c r="O589" s="241"/>
      <c r="P589" s="241"/>
      <c r="Q589" s="241"/>
      <c r="R589" s="241"/>
      <c r="S589" s="241"/>
      <c r="T589" s="242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3" t="s">
        <v>159</v>
      </c>
      <c r="AU589" s="243" t="s">
        <v>86</v>
      </c>
      <c r="AV589" s="13" t="s">
        <v>86</v>
      </c>
      <c r="AW589" s="13" t="s">
        <v>32</v>
      </c>
      <c r="AX589" s="13" t="s">
        <v>76</v>
      </c>
      <c r="AY589" s="243" t="s">
        <v>151</v>
      </c>
    </row>
    <row r="590" s="14" customFormat="1">
      <c r="A590" s="14"/>
      <c r="B590" s="244"/>
      <c r="C590" s="245"/>
      <c r="D590" s="234" t="s">
        <v>159</v>
      </c>
      <c r="E590" s="246" t="s">
        <v>1</v>
      </c>
      <c r="F590" s="247" t="s">
        <v>161</v>
      </c>
      <c r="G590" s="245"/>
      <c r="H590" s="248">
        <v>303.06799999999998</v>
      </c>
      <c r="I590" s="249"/>
      <c r="J590" s="245"/>
      <c r="K590" s="245"/>
      <c r="L590" s="250"/>
      <c r="M590" s="251"/>
      <c r="N590" s="252"/>
      <c r="O590" s="252"/>
      <c r="P590" s="252"/>
      <c r="Q590" s="252"/>
      <c r="R590" s="252"/>
      <c r="S590" s="252"/>
      <c r="T590" s="253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4" t="s">
        <v>159</v>
      </c>
      <c r="AU590" s="254" t="s">
        <v>86</v>
      </c>
      <c r="AV590" s="14" t="s">
        <v>158</v>
      </c>
      <c r="AW590" s="14" t="s">
        <v>32</v>
      </c>
      <c r="AX590" s="14" t="s">
        <v>84</v>
      </c>
      <c r="AY590" s="254" t="s">
        <v>151</v>
      </c>
    </row>
    <row r="591" s="2" customFormat="1" ht="33" customHeight="1">
      <c r="A591" s="39"/>
      <c r="B591" s="40"/>
      <c r="C591" s="219" t="s">
        <v>354</v>
      </c>
      <c r="D591" s="219" t="s">
        <v>153</v>
      </c>
      <c r="E591" s="220" t="s">
        <v>594</v>
      </c>
      <c r="F591" s="221" t="s">
        <v>595</v>
      </c>
      <c r="G591" s="222" t="s">
        <v>244</v>
      </c>
      <c r="H591" s="223">
        <v>344.25</v>
      </c>
      <c r="I591" s="224"/>
      <c r="J591" s="225">
        <f>ROUND(I591*H591,2)</f>
        <v>0</v>
      </c>
      <c r="K591" s="221" t="s">
        <v>157</v>
      </c>
      <c r="L591" s="45"/>
      <c r="M591" s="226" t="s">
        <v>1</v>
      </c>
      <c r="N591" s="227" t="s">
        <v>41</v>
      </c>
      <c r="O591" s="92"/>
      <c r="P591" s="228">
        <f>O591*H591</f>
        <v>0</v>
      </c>
      <c r="Q591" s="228">
        <v>0</v>
      </c>
      <c r="R591" s="228">
        <f>Q591*H591</f>
        <v>0</v>
      </c>
      <c r="S591" s="228">
        <v>0</v>
      </c>
      <c r="T591" s="229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30" t="s">
        <v>158</v>
      </c>
      <c r="AT591" s="230" t="s">
        <v>153</v>
      </c>
      <c r="AU591" s="230" t="s">
        <v>86</v>
      </c>
      <c r="AY591" s="18" t="s">
        <v>151</v>
      </c>
      <c r="BE591" s="231">
        <f>IF(N591="základní",J591,0)</f>
        <v>0</v>
      </c>
      <c r="BF591" s="231">
        <f>IF(N591="snížená",J591,0)</f>
        <v>0</v>
      </c>
      <c r="BG591" s="231">
        <f>IF(N591="zákl. přenesená",J591,0)</f>
        <v>0</v>
      </c>
      <c r="BH591" s="231">
        <f>IF(N591="sníž. přenesená",J591,0)</f>
        <v>0</v>
      </c>
      <c r="BI591" s="231">
        <f>IF(N591="nulová",J591,0)</f>
        <v>0</v>
      </c>
      <c r="BJ591" s="18" t="s">
        <v>84</v>
      </c>
      <c r="BK591" s="231">
        <f>ROUND(I591*H591,2)</f>
        <v>0</v>
      </c>
      <c r="BL591" s="18" t="s">
        <v>158</v>
      </c>
      <c r="BM591" s="230" t="s">
        <v>596</v>
      </c>
    </row>
    <row r="592" s="15" customFormat="1">
      <c r="A592" s="15"/>
      <c r="B592" s="255"/>
      <c r="C592" s="256"/>
      <c r="D592" s="234" t="s">
        <v>159</v>
      </c>
      <c r="E592" s="257" t="s">
        <v>1</v>
      </c>
      <c r="F592" s="258" t="s">
        <v>564</v>
      </c>
      <c r="G592" s="256"/>
      <c r="H592" s="257" t="s">
        <v>1</v>
      </c>
      <c r="I592" s="259"/>
      <c r="J592" s="256"/>
      <c r="K592" s="256"/>
      <c r="L592" s="260"/>
      <c r="M592" s="261"/>
      <c r="N592" s="262"/>
      <c r="O592" s="262"/>
      <c r="P592" s="262"/>
      <c r="Q592" s="262"/>
      <c r="R592" s="262"/>
      <c r="S592" s="262"/>
      <c r="T592" s="263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64" t="s">
        <v>159</v>
      </c>
      <c r="AU592" s="264" t="s">
        <v>86</v>
      </c>
      <c r="AV592" s="15" t="s">
        <v>84</v>
      </c>
      <c r="AW592" s="15" t="s">
        <v>32</v>
      </c>
      <c r="AX592" s="15" t="s">
        <v>76</v>
      </c>
      <c r="AY592" s="264" t="s">
        <v>151</v>
      </c>
    </row>
    <row r="593" s="13" customFormat="1">
      <c r="A593" s="13"/>
      <c r="B593" s="232"/>
      <c r="C593" s="233"/>
      <c r="D593" s="234" t="s">
        <v>159</v>
      </c>
      <c r="E593" s="235" t="s">
        <v>1</v>
      </c>
      <c r="F593" s="236" t="s">
        <v>597</v>
      </c>
      <c r="G593" s="233"/>
      <c r="H593" s="237">
        <v>23.539999999999999</v>
      </c>
      <c r="I593" s="238"/>
      <c r="J593" s="233"/>
      <c r="K593" s="233"/>
      <c r="L593" s="239"/>
      <c r="M593" s="240"/>
      <c r="N593" s="241"/>
      <c r="O593" s="241"/>
      <c r="P593" s="241"/>
      <c r="Q593" s="241"/>
      <c r="R593" s="241"/>
      <c r="S593" s="241"/>
      <c r="T593" s="242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3" t="s">
        <v>159</v>
      </c>
      <c r="AU593" s="243" t="s">
        <v>86</v>
      </c>
      <c r="AV593" s="13" t="s">
        <v>86</v>
      </c>
      <c r="AW593" s="13" t="s">
        <v>32</v>
      </c>
      <c r="AX593" s="13" t="s">
        <v>76</v>
      </c>
      <c r="AY593" s="243" t="s">
        <v>151</v>
      </c>
    </row>
    <row r="594" s="13" customFormat="1">
      <c r="A594" s="13"/>
      <c r="B594" s="232"/>
      <c r="C594" s="233"/>
      <c r="D594" s="234" t="s">
        <v>159</v>
      </c>
      <c r="E594" s="235" t="s">
        <v>1</v>
      </c>
      <c r="F594" s="236" t="s">
        <v>598</v>
      </c>
      <c r="G594" s="233"/>
      <c r="H594" s="237">
        <v>7.3799999999999999</v>
      </c>
      <c r="I594" s="238"/>
      <c r="J594" s="233"/>
      <c r="K594" s="233"/>
      <c r="L594" s="239"/>
      <c r="M594" s="240"/>
      <c r="N594" s="241"/>
      <c r="O594" s="241"/>
      <c r="P594" s="241"/>
      <c r="Q594" s="241"/>
      <c r="R594" s="241"/>
      <c r="S594" s="241"/>
      <c r="T594" s="242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3" t="s">
        <v>159</v>
      </c>
      <c r="AU594" s="243" t="s">
        <v>86</v>
      </c>
      <c r="AV594" s="13" t="s">
        <v>86</v>
      </c>
      <c r="AW594" s="13" t="s">
        <v>32</v>
      </c>
      <c r="AX594" s="13" t="s">
        <v>76</v>
      </c>
      <c r="AY594" s="243" t="s">
        <v>151</v>
      </c>
    </row>
    <row r="595" s="13" customFormat="1">
      <c r="A595" s="13"/>
      <c r="B595" s="232"/>
      <c r="C595" s="233"/>
      <c r="D595" s="234" t="s">
        <v>159</v>
      </c>
      <c r="E595" s="235" t="s">
        <v>1</v>
      </c>
      <c r="F595" s="236" t="s">
        <v>599</v>
      </c>
      <c r="G595" s="233"/>
      <c r="H595" s="237">
        <v>31.059999999999999</v>
      </c>
      <c r="I595" s="238"/>
      <c r="J595" s="233"/>
      <c r="K595" s="233"/>
      <c r="L595" s="239"/>
      <c r="M595" s="240"/>
      <c r="N595" s="241"/>
      <c r="O595" s="241"/>
      <c r="P595" s="241"/>
      <c r="Q595" s="241"/>
      <c r="R595" s="241"/>
      <c r="S595" s="241"/>
      <c r="T595" s="242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3" t="s">
        <v>159</v>
      </c>
      <c r="AU595" s="243" t="s">
        <v>86</v>
      </c>
      <c r="AV595" s="13" t="s">
        <v>86</v>
      </c>
      <c r="AW595" s="13" t="s">
        <v>32</v>
      </c>
      <c r="AX595" s="13" t="s">
        <v>76</v>
      </c>
      <c r="AY595" s="243" t="s">
        <v>151</v>
      </c>
    </row>
    <row r="596" s="16" customFormat="1">
      <c r="A596" s="16"/>
      <c r="B596" s="275"/>
      <c r="C596" s="276"/>
      <c r="D596" s="234" t="s">
        <v>159</v>
      </c>
      <c r="E596" s="277" t="s">
        <v>1</v>
      </c>
      <c r="F596" s="278" t="s">
        <v>252</v>
      </c>
      <c r="G596" s="276"/>
      <c r="H596" s="279">
        <v>61.979999999999997</v>
      </c>
      <c r="I596" s="280"/>
      <c r="J596" s="276"/>
      <c r="K596" s="276"/>
      <c r="L596" s="281"/>
      <c r="M596" s="282"/>
      <c r="N596" s="283"/>
      <c r="O596" s="283"/>
      <c r="P596" s="283"/>
      <c r="Q596" s="283"/>
      <c r="R596" s="283"/>
      <c r="S596" s="283"/>
      <c r="T596" s="284"/>
      <c r="U596" s="16"/>
      <c r="V596" s="16"/>
      <c r="W596" s="16"/>
      <c r="X596" s="16"/>
      <c r="Y596" s="16"/>
      <c r="Z596" s="16"/>
      <c r="AA596" s="16"/>
      <c r="AB596" s="16"/>
      <c r="AC596" s="16"/>
      <c r="AD596" s="16"/>
      <c r="AE596" s="16"/>
      <c r="AT596" s="285" t="s">
        <v>159</v>
      </c>
      <c r="AU596" s="285" t="s">
        <v>86</v>
      </c>
      <c r="AV596" s="16" t="s">
        <v>165</v>
      </c>
      <c r="AW596" s="16" t="s">
        <v>32</v>
      </c>
      <c r="AX596" s="16" t="s">
        <v>76</v>
      </c>
      <c r="AY596" s="285" t="s">
        <v>151</v>
      </c>
    </row>
    <row r="597" s="15" customFormat="1">
      <c r="A597" s="15"/>
      <c r="B597" s="255"/>
      <c r="C597" s="256"/>
      <c r="D597" s="234" t="s">
        <v>159</v>
      </c>
      <c r="E597" s="257" t="s">
        <v>1</v>
      </c>
      <c r="F597" s="258" t="s">
        <v>567</v>
      </c>
      <c r="G597" s="256"/>
      <c r="H597" s="257" t="s">
        <v>1</v>
      </c>
      <c r="I597" s="259"/>
      <c r="J597" s="256"/>
      <c r="K597" s="256"/>
      <c r="L597" s="260"/>
      <c r="M597" s="261"/>
      <c r="N597" s="262"/>
      <c r="O597" s="262"/>
      <c r="P597" s="262"/>
      <c r="Q597" s="262"/>
      <c r="R597" s="262"/>
      <c r="S597" s="262"/>
      <c r="T597" s="263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64" t="s">
        <v>159</v>
      </c>
      <c r="AU597" s="264" t="s">
        <v>86</v>
      </c>
      <c r="AV597" s="15" t="s">
        <v>84</v>
      </c>
      <c r="AW597" s="15" t="s">
        <v>32</v>
      </c>
      <c r="AX597" s="15" t="s">
        <v>76</v>
      </c>
      <c r="AY597" s="264" t="s">
        <v>151</v>
      </c>
    </row>
    <row r="598" s="13" customFormat="1">
      <c r="A598" s="13"/>
      <c r="B598" s="232"/>
      <c r="C598" s="233"/>
      <c r="D598" s="234" t="s">
        <v>159</v>
      </c>
      <c r="E598" s="235" t="s">
        <v>1</v>
      </c>
      <c r="F598" s="236" t="s">
        <v>600</v>
      </c>
      <c r="G598" s="233"/>
      <c r="H598" s="237">
        <v>24.34</v>
      </c>
      <c r="I598" s="238"/>
      <c r="J598" s="233"/>
      <c r="K598" s="233"/>
      <c r="L598" s="239"/>
      <c r="M598" s="240"/>
      <c r="N598" s="241"/>
      <c r="O598" s="241"/>
      <c r="P598" s="241"/>
      <c r="Q598" s="241"/>
      <c r="R598" s="241"/>
      <c r="S598" s="241"/>
      <c r="T598" s="24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3" t="s">
        <v>159</v>
      </c>
      <c r="AU598" s="243" t="s">
        <v>86</v>
      </c>
      <c r="AV598" s="13" t="s">
        <v>86</v>
      </c>
      <c r="AW598" s="13" t="s">
        <v>32</v>
      </c>
      <c r="AX598" s="13" t="s">
        <v>76</v>
      </c>
      <c r="AY598" s="243" t="s">
        <v>151</v>
      </c>
    </row>
    <row r="599" s="13" customFormat="1">
      <c r="A599" s="13"/>
      <c r="B599" s="232"/>
      <c r="C599" s="233"/>
      <c r="D599" s="234" t="s">
        <v>159</v>
      </c>
      <c r="E599" s="235" t="s">
        <v>1</v>
      </c>
      <c r="F599" s="236" t="s">
        <v>601</v>
      </c>
      <c r="G599" s="233"/>
      <c r="H599" s="237">
        <v>40.93</v>
      </c>
      <c r="I599" s="238"/>
      <c r="J599" s="233"/>
      <c r="K599" s="233"/>
      <c r="L599" s="239"/>
      <c r="M599" s="240"/>
      <c r="N599" s="241"/>
      <c r="O599" s="241"/>
      <c r="P599" s="241"/>
      <c r="Q599" s="241"/>
      <c r="R599" s="241"/>
      <c r="S599" s="241"/>
      <c r="T599" s="242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3" t="s">
        <v>159</v>
      </c>
      <c r="AU599" s="243" t="s">
        <v>86</v>
      </c>
      <c r="AV599" s="13" t="s">
        <v>86</v>
      </c>
      <c r="AW599" s="13" t="s">
        <v>32</v>
      </c>
      <c r="AX599" s="13" t="s">
        <v>76</v>
      </c>
      <c r="AY599" s="243" t="s">
        <v>151</v>
      </c>
    </row>
    <row r="600" s="13" customFormat="1">
      <c r="A600" s="13"/>
      <c r="B600" s="232"/>
      <c r="C600" s="233"/>
      <c r="D600" s="234" t="s">
        <v>159</v>
      </c>
      <c r="E600" s="235" t="s">
        <v>1</v>
      </c>
      <c r="F600" s="236" t="s">
        <v>602</v>
      </c>
      <c r="G600" s="233"/>
      <c r="H600" s="237">
        <v>20.780000000000001</v>
      </c>
      <c r="I600" s="238"/>
      <c r="J600" s="233"/>
      <c r="K600" s="233"/>
      <c r="L600" s="239"/>
      <c r="M600" s="240"/>
      <c r="N600" s="241"/>
      <c r="O600" s="241"/>
      <c r="P600" s="241"/>
      <c r="Q600" s="241"/>
      <c r="R600" s="241"/>
      <c r="S600" s="241"/>
      <c r="T600" s="24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3" t="s">
        <v>159</v>
      </c>
      <c r="AU600" s="243" t="s">
        <v>86</v>
      </c>
      <c r="AV600" s="13" t="s">
        <v>86</v>
      </c>
      <c r="AW600" s="13" t="s">
        <v>32</v>
      </c>
      <c r="AX600" s="13" t="s">
        <v>76</v>
      </c>
      <c r="AY600" s="243" t="s">
        <v>151</v>
      </c>
    </row>
    <row r="601" s="13" customFormat="1">
      <c r="A601" s="13"/>
      <c r="B601" s="232"/>
      <c r="C601" s="233"/>
      <c r="D601" s="234" t="s">
        <v>159</v>
      </c>
      <c r="E601" s="235" t="s">
        <v>1</v>
      </c>
      <c r="F601" s="236" t="s">
        <v>603</v>
      </c>
      <c r="G601" s="233"/>
      <c r="H601" s="237">
        <v>4.6200000000000001</v>
      </c>
      <c r="I601" s="238"/>
      <c r="J601" s="233"/>
      <c r="K601" s="233"/>
      <c r="L601" s="239"/>
      <c r="M601" s="240"/>
      <c r="N601" s="241"/>
      <c r="O601" s="241"/>
      <c r="P601" s="241"/>
      <c r="Q601" s="241"/>
      <c r="R601" s="241"/>
      <c r="S601" s="241"/>
      <c r="T601" s="242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3" t="s">
        <v>159</v>
      </c>
      <c r="AU601" s="243" t="s">
        <v>86</v>
      </c>
      <c r="AV601" s="13" t="s">
        <v>86</v>
      </c>
      <c r="AW601" s="13" t="s">
        <v>32</v>
      </c>
      <c r="AX601" s="13" t="s">
        <v>76</v>
      </c>
      <c r="AY601" s="243" t="s">
        <v>151</v>
      </c>
    </row>
    <row r="602" s="13" customFormat="1">
      <c r="A602" s="13"/>
      <c r="B602" s="232"/>
      <c r="C602" s="233"/>
      <c r="D602" s="234" t="s">
        <v>159</v>
      </c>
      <c r="E602" s="235" t="s">
        <v>1</v>
      </c>
      <c r="F602" s="236" t="s">
        <v>604</v>
      </c>
      <c r="G602" s="233"/>
      <c r="H602" s="237">
        <v>31.079999999999998</v>
      </c>
      <c r="I602" s="238"/>
      <c r="J602" s="233"/>
      <c r="K602" s="233"/>
      <c r="L602" s="239"/>
      <c r="M602" s="240"/>
      <c r="N602" s="241"/>
      <c r="O602" s="241"/>
      <c r="P602" s="241"/>
      <c r="Q602" s="241"/>
      <c r="R602" s="241"/>
      <c r="S602" s="241"/>
      <c r="T602" s="242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3" t="s">
        <v>159</v>
      </c>
      <c r="AU602" s="243" t="s">
        <v>86</v>
      </c>
      <c r="AV602" s="13" t="s">
        <v>86</v>
      </c>
      <c r="AW602" s="13" t="s">
        <v>32</v>
      </c>
      <c r="AX602" s="13" t="s">
        <v>76</v>
      </c>
      <c r="AY602" s="243" t="s">
        <v>151</v>
      </c>
    </row>
    <row r="603" s="13" customFormat="1">
      <c r="A603" s="13"/>
      <c r="B603" s="232"/>
      <c r="C603" s="233"/>
      <c r="D603" s="234" t="s">
        <v>159</v>
      </c>
      <c r="E603" s="235" t="s">
        <v>1</v>
      </c>
      <c r="F603" s="236" t="s">
        <v>605</v>
      </c>
      <c r="G603" s="233"/>
      <c r="H603" s="237">
        <v>5.5999999999999996</v>
      </c>
      <c r="I603" s="238"/>
      <c r="J603" s="233"/>
      <c r="K603" s="233"/>
      <c r="L603" s="239"/>
      <c r="M603" s="240"/>
      <c r="N603" s="241"/>
      <c r="O603" s="241"/>
      <c r="P603" s="241"/>
      <c r="Q603" s="241"/>
      <c r="R603" s="241"/>
      <c r="S603" s="241"/>
      <c r="T603" s="242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3" t="s">
        <v>159</v>
      </c>
      <c r="AU603" s="243" t="s">
        <v>86</v>
      </c>
      <c r="AV603" s="13" t="s">
        <v>86</v>
      </c>
      <c r="AW603" s="13" t="s">
        <v>32</v>
      </c>
      <c r="AX603" s="13" t="s">
        <v>76</v>
      </c>
      <c r="AY603" s="243" t="s">
        <v>151</v>
      </c>
    </row>
    <row r="604" s="16" customFormat="1">
      <c r="A604" s="16"/>
      <c r="B604" s="275"/>
      <c r="C604" s="276"/>
      <c r="D604" s="234" t="s">
        <v>159</v>
      </c>
      <c r="E604" s="277" t="s">
        <v>1</v>
      </c>
      <c r="F604" s="278" t="s">
        <v>252</v>
      </c>
      <c r="G604" s="276"/>
      <c r="H604" s="279">
        <v>127.34999999999999</v>
      </c>
      <c r="I604" s="280"/>
      <c r="J604" s="276"/>
      <c r="K604" s="276"/>
      <c r="L604" s="281"/>
      <c r="M604" s="282"/>
      <c r="N604" s="283"/>
      <c r="O604" s="283"/>
      <c r="P604" s="283"/>
      <c r="Q604" s="283"/>
      <c r="R604" s="283"/>
      <c r="S604" s="283"/>
      <c r="T604" s="284"/>
      <c r="U604" s="16"/>
      <c r="V604" s="16"/>
      <c r="W604" s="16"/>
      <c r="X604" s="16"/>
      <c r="Y604" s="16"/>
      <c r="Z604" s="16"/>
      <c r="AA604" s="16"/>
      <c r="AB604" s="16"/>
      <c r="AC604" s="16"/>
      <c r="AD604" s="16"/>
      <c r="AE604" s="16"/>
      <c r="AT604" s="285" t="s">
        <v>159</v>
      </c>
      <c r="AU604" s="285" t="s">
        <v>86</v>
      </c>
      <c r="AV604" s="16" t="s">
        <v>165</v>
      </c>
      <c r="AW604" s="16" t="s">
        <v>32</v>
      </c>
      <c r="AX604" s="16" t="s">
        <v>76</v>
      </c>
      <c r="AY604" s="285" t="s">
        <v>151</v>
      </c>
    </row>
    <row r="605" s="15" customFormat="1">
      <c r="A605" s="15"/>
      <c r="B605" s="255"/>
      <c r="C605" s="256"/>
      <c r="D605" s="234" t="s">
        <v>159</v>
      </c>
      <c r="E605" s="257" t="s">
        <v>1</v>
      </c>
      <c r="F605" s="258" t="s">
        <v>570</v>
      </c>
      <c r="G605" s="256"/>
      <c r="H605" s="257" t="s">
        <v>1</v>
      </c>
      <c r="I605" s="259"/>
      <c r="J605" s="256"/>
      <c r="K605" s="256"/>
      <c r="L605" s="260"/>
      <c r="M605" s="261"/>
      <c r="N605" s="262"/>
      <c r="O605" s="262"/>
      <c r="P605" s="262"/>
      <c r="Q605" s="262"/>
      <c r="R605" s="262"/>
      <c r="S605" s="262"/>
      <c r="T605" s="263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64" t="s">
        <v>159</v>
      </c>
      <c r="AU605" s="264" t="s">
        <v>86</v>
      </c>
      <c r="AV605" s="15" t="s">
        <v>84</v>
      </c>
      <c r="AW605" s="15" t="s">
        <v>32</v>
      </c>
      <c r="AX605" s="15" t="s">
        <v>76</v>
      </c>
      <c r="AY605" s="264" t="s">
        <v>151</v>
      </c>
    </row>
    <row r="606" s="13" customFormat="1">
      <c r="A606" s="13"/>
      <c r="B606" s="232"/>
      <c r="C606" s="233"/>
      <c r="D606" s="234" t="s">
        <v>159</v>
      </c>
      <c r="E606" s="235" t="s">
        <v>1</v>
      </c>
      <c r="F606" s="236" t="s">
        <v>606</v>
      </c>
      <c r="G606" s="233"/>
      <c r="H606" s="237">
        <v>9.2599999999999998</v>
      </c>
      <c r="I606" s="238"/>
      <c r="J606" s="233"/>
      <c r="K606" s="233"/>
      <c r="L606" s="239"/>
      <c r="M606" s="240"/>
      <c r="N606" s="241"/>
      <c r="O606" s="241"/>
      <c r="P606" s="241"/>
      <c r="Q606" s="241"/>
      <c r="R606" s="241"/>
      <c r="S606" s="241"/>
      <c r="T606" s="242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3" t="s">
        <v>159</v>
      </c>
      <c r="AU606" s="243" t="s">
        <v>86</v>
      </c>
      <c r="AV606" s="13" t="s">
        <v>86</v>
      </c>
      <c r="AW606" s="13" t="s">
        <v>32</v>
      </c>
      <c r="AX606" s="13" t="s">
        <v>76</v>
      </c>
      <c r="AY606" s="243" t="s">
        <v>151</v>
      </c>
    </row>
    <row r="607" s="13" customFormat="1">
      <c r="A607" s="13"/>
      <c r="B607" s="232"/>
      <c r="C607" s="233"/>
      <c r="D607" s="234" t="s">
        <v>159</v>
      </c>
      <c r="E607" s="235" t="s">
        <v>1</v>
      </c>
      <c r="F607" s="236" t="s">
        <v>607</v>
      </c>
      <c r="G607" s="233"/>
      <c r="H607" s="237">
        <v>31.120000000000001</v>
      </c>
      <c r="I607" s="238"/>
      <c r="J607" s="233"/>
      <c r="K607" s="233"/>
      <c r="L607" s="239"/>
      <c r="M607" s="240"/>
      <c r="N607" s="241"/>
      <c r="O607" s="241"/>
      <c r="P607" s="241"/>
      <c r="Q607" s="241"/>
      <c r="R607" s="241"/>
      <c r="S607" s="241"/>
      <c r="T607" s="24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3" t="s">
        <v>159</v>
      </c>
      <c r="AU607" s="243" t="s">
        <v>86</v>
      </c>
      <c r="AV607" s="13" t="s">
        <v>86</v>
      </c>
      <c r="AW607" s="13" t="s">
        <v>32</v>
      </c>
      <c r="AX607" s="13" t="s">
        <v>76</v>
      </c>
      <c r="AY607" s="243" t="s">
        <v>151</v>
      </c>
    </row>
    <row r="608" s="13" customFormat="1">
      <c r="A608" s="13"/>
      <c r="B608" s="232"/>
      <c r="C608" s="233"/>
      <c r="D608" s="234" t="s">
        <v>159</v>
      </c>
      <c r="E608" s="235" t="s">
        <v>1</v>
      </c>
      <c r="F608" s="236" t="s">
        <v>608</v>
      </c>
      <c r="G608" s="233"/>
      <c r="H608" s="237">
        <v>47.740000000000002</v>
      </c>
      <c r="I608" s="238"/>
      <c r="J608" s="233"/>
      <c r="K608" s="233"/>
      <c r="L608" s="239"/>
      <c r="M608" s="240"/>
      <c r="N608" s="241"/>
      <c r="O608" s="241"/>
      <c r="P608" s="241"/>
      <c r="Q608" s="241"/>
      <c r="R608" s="241"/>
      <c r="S608" s="241"/>
      <c r="T608" s="242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3" t="s">
        <v>159</v>
      </c>
      <c r="AU608" s="243" t="s">
        <v>86</v>
      </c>
      <c r="AV608" s="13" t="s">
        <v>86</v>
      </c>
      <c r="AW608" s="13" t="s">
        <v>32</v>
      </c>
      <c r="AX608" s="13" t="s">
        <v>76</v>
      </c>
      <c r="AY608" s="243" t="s">
        <v>151</v>
      </c>
    </row>
    <row r="609" s="13" customFormat="1">
      <c r="A609" s="13"/>
      <c r="B609" s="232"/>
      <c r="C609" s="233"/>
      <c r="D609" s="234" t="s">
        <v>159</v>
      </c>
      <c r="E609" s="235" t="s">
        <v>1</v>
      </c>
      <c r="F609" s="236" t="s">
        <v>609</v>
      </c>
      <c r="G609" s="233"/>
      <c r="H609" s="237">
        <v>51.100000000000001</v>
      </c>
      <c r="I609" s="238"/>
      <c r="J609" s="233"/>
      <c r="K609" s="233"/>
      <c r="L609" s="239"/>
      <c r="M609" s="240"/>
      <c r="N609" s="241"/>
      <c r="O609" s="241"/>
      <c r="P609" s="241"/>
      <c r="Q609" s="241"/>
      <c r="R609" s="241"/>
      <c r="S609" s="241"/>
      <c r="T609" s="24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3" t="s">
        <v>159</v>
      </c>
      <c r="AU609" s="243" t="s">
        <v>86</v>
      </c>
      <c r="AV609" s="13" t="s">
        <v>86</v>
      </c>
      <c r="AW609" s="13" t="s">
        <v>32</v>
      </c>
      <c r="AX609" s="13" t="s">
        <v>76</v>
      </c>
      <c r="AY609" s="243" t="s">
        <v>151</v>
      </c>
    </row>
    <row r="610" s="13" customFormat="1">
      <c r="A610" s="13"/>
      <c r="B610" s="232"/>
      <c r="C610" s="233"/>
      <c r="D610" s="234" t="s">
        <v>159</v>
      </c>
      <c r="E610" s="235" t="s">
        <v>1</v>
      </c>
      <c r="F610" s="236" t="s">
        <v>610</v>
      </c>
      <c r="G610" s="233"/>
      <c r="H610" s="237">
        <v>15.699999999999999</v>
      </c>
      <c r="I610" s="238"/>
      <c r="J610" s="233"/>
      <c r="K610" s="233"/>
      <c r="L610" s="239"/>
      <c r="M610" s="240"/>
      <c r="N610" s="241"/>
      <c r="O610" s="241"/>
      <c r="P610" s="241"/>
      <c r="Q610" s="241"/>
      <c r="R610" s="241"/>
      <c r="S610" s="241"/>
      <c r="T610" s="242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3" t="s">
        <v>159</v>
      </c>
      <c r="AU610" s="243" t="s">
        <v>86</v>
      </c>
      <c r="AV610" s="13" t="s">
        <v>86</v>
      </c>
      <c r="AW610" s="13" t="s">
        <v>32</v>
      </c>
      <c r="AX610" s="13" t="s">
        <v>76</v>
      </c>
      <c r="AY610" s="243" t="s">
        <v>151</v>
      </c>
    </row>
    <row r="611" s="16" customFormat="1">
      <c r="A611" s="16"/>
      <c r="B611" s="275"/>
      <c r="C611" s="276"/>
      <c r="D611" s="234" t="s">
        <v>159</v>
      </c>
      <c r="E611" s="277" t="s">
        <v>1</v>
      </c>
      <c r="F611" s="278" t="s">
        <v>252</v>
      </c>
      <c r="G611" s="276"/>
      <c r="H611" s="279">
        <v>154.91999999999999</v>
      </c>
      <c r="I611" s="280"/>
      <c r="J611" s="276"/>
      <c r="K611" s="276"/>
      <c r="L611" s="281"/>
      <c r="M611" s="282"/>
      <c r="N611" s="283"/>
      <c r="O611" s="283"/>
      <c r="P611" s="283"/>
      <c r="Q611" s="283"/>
      <c r="R611" s="283"/>
      <c r="S611" s="283"/>
      <c r="T611" s="284"/>
      <c r="U611" s="16"/>
      <c r="V611" s="16"/>
      <c r="W611" s="16"/>
      <c r="X611" s="16"/>
      <c r="Y611" s="16"/>
      <c r="Z611" s="16"/>
      <c r="AA611" s="16"/>
      <c r="AB611" s="16"/>
      <c r="AC611" s="16"/>
      <c r="AD611" s="16"/>
      <c r="AE611" s="16"/>
      <c r="AT611" s="285" t="s">
        <v>159</v>
      </c>
      <c r="AU611" s="285" t="s">
        <v>86</v>
      </c>
      <c r="AV611" s="16" t="s">
        <v>165</v>
      </c>
      <c r="AW611" s="16" t="s">
        <v>32</v>
      </c>
      <c r="AX611" s="16" t="s">
        <v>76</v>
      </c>
      <c r="AY611" s="285" t="s">
        <v>151</v>
      </c>
    </row>
    <row r="612" s="14" customFormat="1">
      <c r="A612" s="14"/>
      <c r="B612" s="244"/>
      <c r="C612" s="245"/>
      <c r="D612" s="234" t="s">
        <v>159</v>
      </c>
      <c r="E612" s="246" t="s">
        <v>1</v>
      </c>
      <c r="F612" s="247" t="s">
        <v>161</v>
      </c>
      <c r="G612" s="245"/>
      <c r="H612" s="248">
        <v>344.25</v>
      </c>
      <c r="I612" s="249"/>
      <c r="J612" s="245"/>
      <c r="K612" s="245"/>
      <c r="L612" s="250"/>
      <c r="M612" s="251"/>
      <c r="N612" s="252"/>
      <c r="O612" s="252"/>
      <c r="P612" s="252"/>
      <c r="Q612" s="252"/>
      <c r="R612" s="252"/>
      <c r="S612" s="252"/>
      <c r="T612" s="253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4" t="s">
        <v>159</v>
      </c>
      <c r="AU612" s="254" t="s">
        <v>86</v>
      </c>
      <c r="AV612" s="14" t="s">
        <v>158</v>
      </c>
      <c r="AW612" s="14" t="s">
        <v>32</v>
      </c>
      <c r="AX612" s="14" t="s">
        <v>84</v>
      </c>
      <c r="AY612" s="254" t="s">
        <v>151</v>
      </c>
    </row>
    <row r="613" s="2" customFormat="1" ht="21.75" customHeight="1">
      <c r="A613" s="39"/>
      <c r="B613" s="40"/>
      <c r="C613" s="219" t="s">
        <v>611</v>
      </c>
      <c r="D613" s="219" t="s">
        <v>153</v>
      </c>
      <c r="E613" s="220" t="s">
        <v>612</v>
      </c>
      <c r="F613" s="221" t="s">
        <v>613</v>
      </c>
      <c r="G613" s="222" t="s">
        <v>244</v>
      </c>
      <c r="H613" s="223">
        <v>1.6399999999999999</v>
      </c>
      <c r="I613" s="224"/>
      <c r="J613" s="225">
        <f>ROUND(I613*H613,2)</f>
        <v>0</v>
      </c>
      <c r="K613" s="221" t="s">
        <v>1</v>
      </c>
      <c r="L613" s="45"/>
      <c r="M613" s="226" t="s">
        <v>1</v>
      </c>
      <c r="N613" s="227" t="s">
        <v>41</v>
      </c>
      <c r="O613" s="92"/>
      <c r="P613" s="228">
        <f>O613*H613</f>
        <v>0</v>
      </c>
      <c r="Q613" s="228">
        <v>0</v>
      </c>
      <c r="R613" s="228">
        <f>Q613*H613</f>
        <v>0</v>
      </c>
      <c r="S613" s="228">
        <v>0</v>
      </c>
      <c r="T613" s="229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30" t="s">
        <v>158</v>
      </c>
      <c r="AT613" s="230" t="s">
        <v>153</v>
      </c>
      <c r="AU613" s="230" t="s">
        <v>86</v>
      </c>
      <c r="AY613" s="18" t="s">
        <v>151</v>
      </c>
      <c r="BE613" s="231">
        <f>IF(N613="základní",J613,0)</f>
        <v>0</v>
      </c>
      <c r="BF613" s="231">
        <f>IF(N613="snížená",J613,0)</f>
        <v>0</v>
      </c>
      <c r="BG613" s="231">
        <f>IF(N613="zákl. přenesená",J613,0)</f>
        <v>0</v>
      </c>
      <c r="BH613" s="231">
        <f>IF(N613="sníž. přenesená",J613,0)</f>
        <v>0</v>
      </c>
      <c r="BI613" s="231">
        <f>IF(N613="nulová",J613,0)</f>
        <v>0</v>
      </c>
      <c r="BJ613" s="18" t="s">
        <v>84</v>
      </c>
      <c r="BK613" s="231">
        <f>ROUND(I613*H613,2)</f>
        <v>0</v>
      </c>
      <c r="BL613" s="18" t="s">
        <v>158</v>
      </c>
      <c r="BM613" s="230" t="s">
        <v>614</v>
      </c>
    </row>
    <row r="614" s="15" customFormat="1">
      <c r="A614" s="15"/>
      <c r="B614" s="255"/>
      <c r="C614" s="256"/>
      <c r="D614" s="234" t="s">
        <v>159</v>
      </c>
      <c r="E614" s="257" t="s">
        <v>1</v>
      </c>
      <c r="F614" s="258" t="s">
        <v>615</v>
      </c>
      <c r="G614" s="256"/>
      <c r="H614" s="257" t="s">
        <v>1</v>
      </c>
      <c r="I614" s="259"/>
      <c r="J614" s="256"/>
      <c r="K614" s="256"/>
      <c r="L614" s="260"/>
      <c r="M614" s="261"/>
      <c r="N614" s="262"/>
      <c r="O614" s="262"/>
      <c r="P614" s="262"/>
      <c r="Q614" s="262"/>
      <c r="R614" s="262"/>
      <c r="S614" s="262"/>
      <c r="T614" s="263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64" t="s">
        <v>159</v>
      </c>
      <c r="AU614" s="264" t="s">
        <v>86</v>
      </c>
      <c r="AV614" s="15" t="s">
        <v>84</v>
      </c>
      <c r="AW614" s="15" t="s">
        <v>32</v>
      </c>
      <c r="AX614" s="15" t="s">
        <v>76</v>
      </c>
      <c r="AY614" s="264" t="s">
        <v>151</v>
      </c>
    </row>
    <row r="615" s="15" customFormat="1">
      <c r="A615" s="15"/>
      <c r="B615" s="255"/>
      <c r="C615" s="256"/>
      <c r="D615" s="234" t="s">
        <v>159</v>
      </c>
      <c r="E615" s="257" t="s">
        <v>1</v>
      </c>
      <c r="F615" s="258" t="s">
        <v>616</v>
      </c>
      <c r="G615" s="256"/>
      <c r="H615" s="257" t="s">
        <v>1</v>
      </c>
      <c r="I615" s="259"/>
      <c r="J615" s="256"/>
      <c r="K615" s="256"/>
      <c r="L615" s="260"/>
      <c r="M615" s="261"/>
      <c r="N615" s="262"/>
      <c r="O615" s="262"/>
      <c r="P615" s="262"/>
      <c r="Q615" s="262"/>
      <c r="R615" s="262"/>
      <c r="S615" s="262"/>
      <c r="T615" s="263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64" t="s">
        <v>159</v>
      </c>
      <c r="AU615" s="264" t="s">
        <v>86</v>
      </c>
      <c r="AV615" s="15" t="s">
        <v>84</v>
      </c>
      <c r="AW615" s="15" t="s">
        <v>32</v>
      </c>
      <c r="AX615" s="15" t="s">
        <v>76</v>
      </c>
      <c r="AY615" s="264" t="s">
        <v>151</v>
      </c>
    </row>
    <row r="616" s="13" customFormat="1">
      <c r="A616" s="13"/>
      <c r="B616" s="232"/>
      <c r="C616" s="233"/>
      <c r="D616" s="234" t="s">
        <v>159</v>
      </c>
      <c r="E616" s="235" t="s">
        <v>1</v>
      </c>
      <c r="F616" s="236" t="s">
        <v>617</v>
      </c>
      <c r="G616" s="233"/>
      <c r="H616" s="237">
        <v>1.6399999999999999</v>
      </c>
      <c r="I616" s="238"/>
      <c r="J616" s="233"/>
      <c r="K616" s="233"/>
      <c r="L616" s="239"/>
      <c r="M616" s="240"/>
      <c r="N616" s="241"/>
      <c r="O616" s="241"/>
      <c r="P616" s="241"/>
      <c r="Q616" s="241"/>
      <c r="R616" s="241"/>
      <c r="S616" s="241"/>
      <c r="T616" s="24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3" t="s">
        <v>159</v>
      </c>
      <c r="AU616" s="243" t="s">
        <v>86</v>
      </c>
      <c r="AV616" s="13" t="s">
        <v>86</v>
      </c>
      <c r="AW616" s="13" t="s">
        <v>32</v>
      </c>
      <c r="AX616" s="13" t="s">
        <v>76</v>
      </c>
      <c r="AY616" s="243" t="s">
        <v>151</v>
      </c>
    </row>
    <row r="617" s="14" customFormat="1">
      <c r="A617" s="14"/>
      <c r="B617" s="244"/>
      <c r="C617" s="245"/>
      <c r="D617" s="234" t="s">
        <v>159</v>
      </c>
      <c r="E617" s="246" t="s">
        <v>1</v>
      </c>
      <c r="F617" s="247" t="s">
        <v>161</v>
      </c>
      <c r="G617" s="245"/>
      <c r="H617" s="248">
        <v>1.6399999999999999</v>
      </c>
      <c r="I617" s="249"/>
      <c r="J617" s="245"/>
      <c r="K617" s="245"/>
      <c r="L617" s="250"/>
      <c r="M617" s="251"/>
      <c r="N617" s="252"/>
      <c r="O617" s="252"/>
      <c r="P617" s="252"/>
      <c r="Q617" s="252"/>
      <c r="R617" s="252"/>
      <c r="S617" s="252"/>
      <c r="T617" s="253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4" t="s">
        <v>159</v>
      </c>
      <c r="AU617" s="254" t="s">
        <v>86</v>
      </c>
      <c r="AV617" s="14" t="s">
        <v>158</v>
      </c>
      <c r="AW617" s="14" t="s">
        <v>32</v>
      </c>
      <c r="AX617" s="14" t="s">
        <v>84</v>
      </c>
      <c r="AY617" s="254" t="s">
        <v>151</v>
      </c>
    </row>
    <row r="618" s="2" customFormat="1">
      <c r="A618" s="39"/>
      <c r="B618" s="40"/>
      <c r="C618" s="219" t="s">
        <v>360</v>
      </c>
      <c r="D618" s="219" t="s">
        <v>153</v>
      </c>
      <c r="E618" s="220" t="s">
        <v>618</v>
      </c>
      <c r="F618" s="221" t="s">
        <v>619</v>
      </c>
      <c r="G618" s="222" t="s">
        <v>198</v>
      </c>
      <c r="H618" s="223">
        <v>18</v>
      </c>
      <c r="I618" s="224"/>
      <c r="J618" s="225">
        <f>ROUND(I618*H618,2)</f>
        <v>0</v>
      </c>
      <c r="K618" s="221" t="s">
        <v>157</v>
      </c>
      <c r="L618" s="45"/>
      <c r="M618" s="226" t="s">
        <v>1</v>
      </c>
      <c r="N618" s="227" t="s">
        <v>41</v>
      </c>
      <c r="O618" s="92"/>
      <c r="P618" s="228">
        <f>O618*H618</f>
        <v>0</v>
      </c>
      <c r="Q618" s="228">
        <v>0</v>
      </c>
      <c r="R618" s="228">
        <f>Q618*H618</f>
        <v>0</v>
      </c>
      <c r="S618" s="228">
        <v>0</v>
      </c>
      <c r="T618" s="229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30" t="s">
        <v>158</v>
      </c>
      <c r="AT618" s="230" t="s">
        <v>153</v>
      </c>
      <c r="AU618" s="230" t="s">
        <v>86</v>
      </c>
      <c r="AY618" s="18" t="s">
        <v>151</v>
      </c>
      <c r="BE618" s="231">
        <f>IF(N618="základní",J618,0)</f>
        <v>0</v>
      </c>
      <c r="BF618" s="231">
        <f>IF(N618="snížená",J618,0)</f>
        <v>0</v>
      </c>
      <c r="BG618" s="231">
        <f>IF(N618="zákl. přenesená",J618,0)</f>
        <v>0</v>
      </c>
      <c r="BH618" s="231">
        <f>IF(N618="sníž. přenesená",J618,0)</f>
        <v>0</v>
      </c>
      <c r="BI618" s="231">
        <f>IF(N618="nulová",J618,0)</f>
        <v>0</v>
      </c>
      <c r="BJ618" s="18" t="s">
        <v>84</v>
      </c>
      <c r="BK618" s="231">
        <f>ROUND(I618*H618,2)</f>
        <v>0</v>
      </c>
      <c r="BL618" s="18" t="s">
        <v>158</v>
      </c>
      <c r="BM618" s="230" t="s">
        <v>620</v>
      </c>
    </row>
    <row r="619" s="15" customFormat="1">
      <c r="A619" s="15"/>
      <c r="B619" s="255"/>
      <c r="C619" s="256"/>
      <c r="D619" s="234" t="s">
        <v>159</v>
      </c>
      <c r="E619" s="257" t="s">
        <v>1</v>
      </c>
      <c r="F619" s="258" t="s">
        <v>621</v>
      </c>
      <c r="G619" s="256"/>
      <c r="H619" s="257" t="s">
        <v>1</v>
      </c>
      <c r="I619" s="259"/>
      <c r="J619" s="256"/>
      <c r="K619" s="256"/>
      <c r="L619" s="260"/>
      <c r="M619" s="261"/>
      <c r="N619" s="262"/>
      <c r="O619" s="262"/>
      <c r="P619" s="262"/>
      <c r="Q619" s="262"/>
      <c r="R619" s="262"/>
      <c r="S619" s="262"/>
      <c r="T619" s="263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64" t="s">
        <v>159</v>
      </c>
      <c r="AU619" s="264" t="s">
        <v>86</v>
      </c>
      <c r="AV619" s="15" t="s">
        <v>84</v>
      </c>
      <c r="AW619" s="15" t="s">
        <v>32</v>
      </c>
      <c r="AX619" s="15" t="s">
        <v>76</v>
      </c>
      <c r="AY619" s="264" t="s">
        <v>151</v>
      </c>
    </row>
    <row r="620" s="13" customFormat="1">
      <c r="A620" s="13"/>
      <c r="B620" s="232"/>
      <c r="C620" s="233"/>
      <c r="D620" s="234" t="s">
        <v>159</v>
      </c>
      <c r="E620" s="235" t="s">
        <v>1</v>
      </c>
      <c r="F620" s="236" t="s">
        <v>622</v>
      </c>
      <c r="G620" s="233"/>
      <c r="H620" s="237">
        <v>18</v>
      </c>
      <c r="I620" s="238"/>
      <c r="J620" s="233"/>
      <c r="K620" s="233"/>
      <c r="L620" s="239"/>
      <c r="M620" s="240"/>
      <c r="N620" s="241"/>
      <c r="O620" s="241"/>
      <c r="P620" s="241"/>
      <c r="Q620" s="241"/>
      <c r="R620" s="241"/>
      <c r="S620" s="241"/>
      <c r="T620" s="242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3" t="s">
        <v>159</v>
      </c>
      <c r="AU620" s="243" t="s">
        <v>86</v>
      </c>
      <c r="AV620" s="13" t="s">
        <v>86</v>
      </c>
      <c r="AW620" s="13" t="s">
        <v>32</v>
      </c>
      <c r="AX620" s="13" t="s">
        <v>76</v>
      </c>
      <c r="AY620" s="243" t="s">
        <v>151</v>
      </c>
    </row>
    <row r="621" s="14" customFormat="1">
      <c r="A621" s="14"/>
      <c r="B621" s="244"/>
      <c r="C621" s="245"/>
      <c r="D621" s="234" t="s">
        <v>159</v>
      </c>
      <c r="E621" s="246" t="s">
        <v>1</v>
      </c>
      <c r="F621" s="247" t="s">
        <v>161</v>
      </c>
      <c r="G621" s="245"/>
      <c r="H621" s="248">
        <v>18</v>
      </c>
      <c r="I621" s="249"/>
      <c r="J621" s="245"/>
      <c r="K621" s="245"/>
      <c r="L621" s="250"/>
      <c r="M621" s="251"/>
      <c r="N621" s="252"/>
      <c r="O621" s="252"/>
      <c r="P621" s="252"/>
      <c r="Q621" s="252"/>
      <c r="R621" s="252"/>
      <c r="S621" s="252"/>
      <c r="T621" s="253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4" t="s">
        <v>159</v>
      </c>
      <c r="AU621" s="254" t="s">
        <v>86</v>
      </c>
      <c r="AV621" s="14" t="s">
        <v>158</v>
      </c>
      <c r="AW621" s="14" t="s">
        <v>32</v>
      </c>
      <c r="AX621" s="14" t="s">
        <v>84</v>
      </c>
      <c r="AY621" s="254" t="s">
        <v>151</v>
      </c>
    </row>
    <row r="622" s="2" customFormat="1">
      <c r="A622" s="39"/>
      <c r="B622" s="40"/>
      <c r="C622" s="265" t="s">
        <v>623</v>
      </c>
      <c r="D622" s="265" t="s">
        <v>219</v>
      </c>
      <c r="E622" s="266" t="s">
        <v>624</v>
      </c>
      <c r="F622" s="267" t="s">
        <v>625</v>
      </c>
      <c r="G622" s="268" t="s">
        <v>198</v>
      </c>
      <c r="H622" s="269">
        <v>6</v>
      </c>
      <c r="I622" s="270"/>
      <c r="J622" s="271">
        <f>ROUND(I622*H622,2)</f>
        <v>0</v>
      </c>
      <c r="K622" s="267" t="s">
        <v>1</v>
      </c>
      <c r="L622" s="272"/>
      <c r="M622" s="273" t="s">
        <v>1</v>
      </c>
      <c r="N622" s="274" t="s">
        <v>41</v>
      </c>
      <c r="O622" s="92"/>
      <c r="P622" s="228">
        <f>O622*H622</f>
        <v>0</v>
      </c>
      <c r="Q622" s="228">
        <v>0</v>
      </c>
      <c r="R622" s="228">
        <f>Q622*H622</f>
        <v>0</v>
      </c>
      <c r="S622" s="228">
        <v>0</v>
      </c>
      <c r="T622" s="229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30" t="s">
        <v>171</v>
      </c>
      <c r="AT622" s="230" t="s">
        <v>219</v>
      </c>
      <c r="AU622" s="230" t="s">
        <v>86</v>
      </c>
      <c r="AY622" s="18" t="s">
        <v>151</v>
      </c>
      <c r="BE622" s="231">
        <f>IF(N622="základní",J622,0)</f>
        <v>0</v>
      </c>
      <c r="BF622" s="231">
        <f>IF(N622="snížená",J622,0)</f>
        <v>0</v>
      </c>
      <c r="BG622" s="231">
        <f>IF(N622="zákl. přenesená",J622,0)</f>
        <v>0</v>
      </c>
      <c r="BH622" s="231">
        <f>IF(N622="sníž. přenesená",J622,0)</f>
        <v>0</v>
      </c>
      <c r="BI622" s="231">
        <f>IF(N622="nulová",J622,0)</f>
        <v>0</v>
      </c>
      <c r="BJ622" s="18" t="s">
        <v>84</v>
      </c>
      <c r="BK622" s="231">
        <f>ROUND(I622*H622,2)</f>
        <v>0</v>
      </c>
      <c r="BL622" s="18" t="s">
        <v>158</v>
      </c>
      <c r="BM622" s="230" t="s">
        <v>626</v>
      </c>
    </row>
    <row r="623" s="2" customFormat="1">
      <c r="A623" s="39"/>
      <c r="B623" s="40"/>
      <c r="C623" s="265" t="s">
        <v>366</v>
      </c>
      <c r="D623" s="265" t="s">
        <v>219</v>
      </c>
      <c r="E623" s="266" t="s">
        <v>627</v>
      </c>
      <c r="F623" s="267" t="s">
        <v>628</v>
      </c>
      <c r="G623" s="268" t="s">
        <v>198</v>
      </c>
      <c r="H623" s="269">
        <v>2</v>
      </c>
      <c r="I623" s="270"/>
      <c r="J623" s="271">
        <f>ROUND(I623*H623,2)</f>
        <v>0</v>
      </c>
      <c r="K623" s="267" t="s">
        <v>1</v>
      </c>
      <c r="L623" s="272"/>
      <c r="M623" s="273" t="s">
        <v>1</v>
      </c>
      <c r="N623" s="274" t="s">
        <v>41</v>
      </c>
      <c r="O623" s="92"/>
      <c r="P623" s="228">
        <f>O623*H623</f>
        <v>0</v>
      </c>
      <c r="Q623" s="228">
        <v>0</v>
      </c>
      <c r="R623" s="228">
        <f>Q623*H623</f>
        <v>0</v>
      </c>
      <c r="S623" s="228">
        <v>0</v>
      </c>
      <c r="T623" s="229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30" t="s">
        <v>171</v>
      </c>
      <c r="AT623" s="230" t="s">
        <v>219</v>
      </c>
      <c r="AU623" s="230" t="s">
        <v>86</v>
      </c>
      <c r="AY623" s="18" t="s">
        <v>151</v>
      </c>
      <c r="BE623" s="231">
        <f>IF(N623="základní",J623,0)</f>
        <v>0</v>
      </c>
      <c r="BF623" s="231">
        <f>IF(N623="snížená",J623,0)</f>
        <v>0</v>
      </c>
      <c r="BG623" s="231">
        <f>IF(N623="zákl. přenesená",J623,0)</f>
        <v>0</v>
      </c>
      <c r="BH623" s="231">
        <f>IF(N623="sníž. přenesená",J623,0)</f>
        <v>0</v>
      </c>
      <c r="BI623" s="231">
        <f>IF(N623="nulová",J623,0)</f>
        <v>0</v>
      </c>
      <c r="BJ623" s="18" t="s">
        <v>84</v>
      </c>
      <c r="BK623" s="231">
        <f>ROUND(I623*H623,2)</f>
        <v>0</v>
      </c>
      <c r="BL623" s="18" t="s">
        <v>158</v>
      </c>
      <c r="BM623" s="230" t="s">
        <v>629</v>
      </c>
    </row>
    <row r="624" s="2" customFormat="1">
      <c r="A624" s="39"/>
      <c r="B624" s="40"/>
      <c r="C624" s="265" t="s">
        <v>630</v>
      </c>
      <c r="D624" s="265" t="s">
        <v>219</v>
      </c>
      <c r="E624" s="266" t="s">
        <v>631</v>
      </c>
      <c r="F624" s="267" t="s">
        <v>632</v>
      </c>
      <c r="G624" s="268" t="s">
        <v>198</v>
      </c>
      <c r="H624" s="269">
        <v>10</v>
      </c>
      <c r="I624" s="270"/>
      <c r="J624" s="271">
        <f>ROUND(I624*H624,2)</f>
        <v>0</v>
      </c>
      <c r="K624" s="267" t="s">
        <v>1</v>
      </c>
      <c r="L624" s="272"/>
      <c r="M624" s="273" t="s">
        <v>1</v>
      </c>
      <c r="N624" s="274" t="s">
        <v>41</v>
      </c>
      <c r="O624" s="92"/>
      <c r="P624" s="228">
        <f>O624*H624</f>
        <v>0</v>
      </c>
      <c r="Q624" s="228">
        <v>0</v>
      </c>
      <c r="R624" s="228">
        <f>Q624*H624</f>
        <v>0</v>
      </c>
      <c r="S624" s="228">
        <v>0</v>
      </c>
      <c r="T624" s="229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30" t="s">
        <v>171</v>
      </c>
      <c r="AT624" s="230" t="s">
        <v>219</v>
      </c>
      <c r="AU624" s="230" t="s">
        <v>86</v>
      </c>
      <c r="AY624" s="18" t="s">
        <v>151</v>
      </c>
      <c r="BE624" s="231">
        <f>IF(N624="základní",J624,0)</f>
        <v>0</v>
      </c>
      <c r="BF624" s="231">
        <f>IF(N624="snížená",J624,0)</f>
        <v>0</v>
      </c>
      <c r="BG624" s="231">
        <f>IF(N624="zákl. přenesená",J624,0)</f>
        <v>0</v>
      </c>
      <c r="BH624" s="231">
        <f>IF(N624="sníž. přenesená",J624,0)</f>
        <v>0</v>
      </c>
      <c r="BI624" s="231">
        <f>IF(N624="nulová",J624,0)</f>
        <v>0</v>
      </c>
      <c r="BJ624" s="18" t="s">
        <v>84</v>
      </c>
      <c r="BK624" s="231">
        <f>ROUND(I624*H624,2)</f>
        <v>0</v>
      </c>
      <c r="BL624" s="18" t="s">
        <v>158</v>
      </c>
      <c r="BM624" s="230" t="s">
        <v>633</v>
      </c>
    </row>
    <row r="625" s="2" customFormat="1">
      <c r="A625" s="39"/>
      <c r="B625" s="40"/>
      <c r="C625" s="219" t="s">
        <v>369</v>
      </c>
      <c r="D625" s="219" t="s">
        <v>153</v>
      </c>
      <c r="E625" s="220" t="s">
        <v>634</v>
      </c>
      <c r="F625" s="221" t="s">
        <v>635</v>
      </c>
      <c r="G625" s="222" t="s">
        <v>198</v>
      </c>
      <c r="H625" s="223">
        <v>1</v>
      </c>
      <c r="I625" s="224"/>
      <c r="J625" s="225">
        <f>ROUND(I625*H625,2)</f>
        <v>0</v>
      </c>
      <c r="K625" s="221" t="s">
        <v>157</v>
      </c>
      <c r="L625" s="45"/>
      <c r="M625" s="226" t="s">
        <v>1</v>
      </c>
      <c r="N625" s="227" t="s">
        <v>41</v>
      </c>
      <c r="O625" s="92"/>
      <c r="P625" s="228">
        <f>O625*H625</f>
        <v>0</v>
      </c>
      <c r="Q625" s="228">
        <v>0</v>
      </c>
      <c r="R625" s="228">
        <f>Q625*H625</f>
        <v>0</v>
      </c>
      <c r="S625" s="228">
        <v>0</v>
      </c>
      <c r="T625" s="229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30" t="s">
        <v>158</v>
      </c>
      <c r="AT625" s="230" t="s">
        <v>153</v>
      </c>
      <c r="AU625" s="230" t="s">
        <v>86</v>
      </c>
      <c r="AY625" s="18" t="s">
        <v>151</v>
      </c>
      <c r="BE625" s="231">
        <f>IF(N625="základní",J625,0)</f>
        <v>0</v>
      </c>
      <c r="BF625" s="231">
        <f>IF(N625="snížená",J625,0)</f>
        <v>0</v>
      </c>
      <c r="BG625" s="231">
        <f>IF(N625="zákl. přenesená",J625,0)</f>
        <v>0</v>
      </c>
      <c r="BH625" s="231">
        <f>IF(N625="sníž. přenesená",J625,0)</f>
        <v>0</v>
      </c>
      <c r="BI625" s="231">
        <f>IF(N625="nulová",J625,0)</f>
        <v>0</v>
      </c>
      <c r="BJ625" s="18" t="s">
        <v>84</v>
      </c>
      <c r="BK625" s="231">
        <f>ROUND(I625*H625,2)</f>
        <v>0</v>
      </c>
      <c r="BL625" s="18" t="s">
        <v>158</v>
      </c>
      <c r="BM625" s="230" t="s">
        <v>636</v>
      </c>
    </row>
    <row r="626" s="13" customFormat="1">
      <c r="A626" s="13"/>
      <c r="B626" s="232"/>
      <c r="C626" s="233"/>
      <c r="D626" s="234" t="s">
        <v>159</v>
      </c>
      <c r="E626" s="235" t="s">
        <v>1</v>
      </c>
      <c r="F626" s="236" t="s">
        <v>637</v>
      </c>
      <c r="G626" s="233"/>
      <c r="H626" s="237">
        <v>1</v>
      </c>
      <c r="I626" s="238"/>
      <c r="J626" s="233"/>
      <c r="K626" s="233"/>
      <c r="L626" s="239"/>
      <c r="M626" s="240"/>
      <c r="N626" s="241"/>
      <c r="O626" s="241"/>
      <c r="P626" s="241"/>
      <c r="Q626" s="241"/>
      <c r="R626" s="241"/>
      <c r="S626" s="241"/>
      <c r="T626" s="242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3" t="s">
        <v>159</v>
      </c>
      <c r="AU626" s="243" t="s">
        <v>86</v>
      </c>
      <c r="AV626" s="13" t="s">
        <v>86</v>
      </c>
      <c r="AW626" s="13" t="s">
        <v>32</v>
      </c>
      <c r="AX626" s="13" t="s">
        <v>76</v>
      </c>
      <c r="AY626" s="243" t="s">
        <v>151</v>
      </c>
    </row>
    <row r="627" s="14" customFormat="1">
      <c r="A627" s="14"/>
      <c r="B627" s="244"/>
      <c r="C627" s="245"/>
      <c r="D627" s="234" t="s">
        <v>159</v>
      </c>
      <c r="E627" s="246" t="s">
        <v>1</v>
      </c>
      <c r="F627" s="247" t="s">
        <v>161</v>
      </c>
      <c r="G627" s="245"/>
      <c r="H627" s="248">
        <v>1</v>
      </c>
      <c r="I627" s="249"/>
      <c r="J627" s="245"/>
      <c r="K627" s="245"/>
      <c r="L627" s="250"/>
      <c r="M627" s="251"/>
      <c r="N627" s="252"/>
      <c r="O627" s="252"/>
      <c r="P627" s="252"/>
      <c r="Q627" s="252"/>
      <c r="R627" s="252"/>
      <c r="S627" s="252"/>
      <c r="T627" s="253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4" t="s">
        <v>159</v>
      </c>
      <c r="AU627" s="254" t="s">
        <v>86</v>
      </c>
      <c r="AV627" s="14" t="s">
        <v>158</v>
      </c>
      <c r="AW627" s="14" t="s">
        <v>32</v>
      </c>
      <c r="AX627" s="14" t="s">
        <v>84</v>
      </c>
      <c r="AY627" s="254" t="s">
        <v>151</v>
      </c>
    </row>
    <row r="628" s="2" customFormat="1">
      <c r="A628" s="39"/>
      <c r="B628" s="40"/>
      <c r="C628" s="265" t="s">
        <v>638</v>
      </c>
      <c r="D628" s="265" t="s">
        <v>219</v>
      </c>
      <c r="E628" s="266" t="s">
        <v>639</v>
      </c>
      <c r="F628" s="267" t="s">
        <v>640</v>
      </c>
      <c r="G628" s="268" t="s">
        <v>198</v>
      </c>
      <c r="H628" s="269">
        <v>1</v>
      </c>
      <c r="I628" s="270"/>
      <c r="J628" s="271">
        <f>ROUND(I628*H628,2)</f>
        <v>0</v>
      </c>
      <c r="K628" s="267" t="s">
        <v>1</v>
      </c>
      <c r="L628" s="272"/>
      <c r="M628" s="273" t="s">
        <v>1</v>
      </c>
      <c r="N628" s="274" t="s">
        <v>41</v>
      </c>
      <c r="O628" s="92"/>
      <c r="P628" s="228">
        <f>O628*H628</f>
        <v>0</v>
      </c>
      <c r="Q628" s="228">
        <v>0</v>
      </c>
      <c r="R628" s="228">
        <f>Q628*H628</f>
        <v>0</v>
      </c>
      <c r="S628" s="228">
        <v>0</v>
      </c>
      <c r="T628" s="229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30" t="s">
        <v>171</v>
      </c>
      <c r="AT628" s="230" t="s">
        <v>219</v>
      </c>
      <c r="AU628" s="230" t="s">
        <v>86</v>
      </c>
      <c r="AY628" s="18" t="s">
        <v>151</v>
      </c>
      <c r="BE628" s="231">
        <f>IF(N628="základní",J628,0)</f>
        <v>0</v>
      </c>
      <c r="BF628" s="231">
        <f>IF(N628="snížená",J628,0)</f>
        <v>0</v>
      </c>
      <c r="BG628" s="231">
        <f>IF(N628="zákl. přenesená",J628,0)</f>
        <v>0</v>
      </c>
      <c r="BH628" s="231">
        <f>IF(N628="sníž. přenesená",J628,0)</f>
        <v>0</v>
      </c>
      <c r="BI628" s="231">
        <f>IF(N628="nulová",J628,0)</f>
        <v>0</v>
      </c>
      <c r="BJ628" s="18" t="s">
        <v>84</v>
      </c>
      <c r="BK628" s="231">
        <f>ROUND(I628*H628,2)</f>
        <v>0</v>
      </c>
      <c r="BL628" s="18" t="s">
        <v>158</v>
      </c>
      <c r="BM628" s="230" t="s">
        <v>641</v>
      </c>
    </row>
    <row r="629" s="12" customFormat="1" ht="22.8" customHeight="1">
      <c r="A629" s="12"/>
      <c r="B629" s="203"/>
      <c r="C629" s="204"/>
      <c r="D629" s="205" t="s">
        <v>75</v>
      </c>
      <c r="E629" s="217" t="s">
        <v>202</v>
      </c>
      <c r="F629" s="217" t="s">
        <v>642</v>
      </c>
      <c r="G629" s="204"/>
      <c r="H629" s="204"/>
      <c r="I629" s="207"/>
      <c r="J629" s="218">
        <f>BK629</f>
        <v>0</v>
      </c>
      <c r="K629" s="204"/>
      <c r="L629" s="209"/>
      <c r="M629" s="210"/>
      <c r="N629" s="211"/>
      <c r="O629" s="211"/>
      <c r="P629" s="212">
        <f>SUM(P630:P782)</f>
        <v>0</v>
      </c>
      <c r="Q629" s="211"/>
      <c r="R629" s="212">
        <f>SUM(R630:R782)</f>
        <v>0</v>
      </c>
      <c r="S629" s="211"/>
      <c r="T629" s="213">
        <f>SUM(T630:T782)</f>
        <v>0</v>
      </c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R629" s="214" t="s">
        <v>84</v>
      </c>
      <c r="AT629" s="215" t="s">
        <v>75</v>
      </c>
      <c r="AU629" s="215" t="s">
        <v>84</v>
      </c>
      <c r="AY629" s="214" t="s">
        <v>151</v>
      </c>
      <c r="BK629" s="216">
        <f>SUM(BK630:BK782)</f>
        <v>0</v>
      </c>
    </row>
    <row r="630" s="2" customFormat="1" ht="33" customHeight="1">
      <c r="A630" s="39"/>
      <c r="B630" s="40"/>
      <c r="C630" s="219" t="s">
        <v>375</v>
      </c>
      <c r="D630" s="219" t="s">
        <v>153</v>
      </c>
      <c r="E630" s="220" t="s">
        <v>643</v>
      </c>
      <c r="F630" s="221" t="s">
        <v>644</v>
      </c>
      <c r="G630" s="222" t="s">
        <v>156</v>
      </c>
      <c r="H630" s="223">
        <v>123.12600000000001</v>
      </c>
      <c r="I630" s="224"/>
      <c r="J630" s="225">
        <f>ROUND(I630*H630,2)</f>
        <v>0</v>
      </c>
      <c r="K630" s="221" t="s">
        <v>157</v>
      </c>
      <c r="L630" s="45"/>
      <c r="M630" s="226" t="s">
        <v>1</v>
      </c>
      <c r="N630" s="227" t="s">
        <v>41</v>
      </c>
      <c r="O630" s="92"/>
      <c r="P630" s="228">
        <f>O630*H630</f>
        <v>0</v>
      </c>
      <c r="Q630" s="228">
        <v>0</v>
      </c>
      <c r="R630" s="228">
        <f>Q630*H630</f>
        <v>0</v>
      </c>
      <c r="S630" s="228">
        <v>0</v>
      </c>
      <c r="T630" s="229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30" t="s">
        <v>158</v>
      </c>
      <c r="AT630" s="230" t="s">
        <v>153</v>
      </c>
      <c r="AU630" s="230" t="s">
        <v>86</v>
      </c>
      <c r="AY630" s="18" t="s">
        <v>151</v>
      </c>
      <c r="BE630" s="231">
        <f>IF(N630="základní",J630,0)</f>
        <v>0</v>
      </c>
      <c r="BF630" s="231">
        <f>IF(N630="snížená",J630,0)</f>
        <v>0</v>
      </c>
      <c r="BG630" s="231">
        <f>IF(N630="zákl. přenesená",J630,0)</f>
        <v>0</v>
      </c>
      <c r="BH630" s="231">
        <f>IF(N630="sníž. přenesená",J630,0)</f>
        <v>0</v>
      </c>
      <c r="BI630" s="231">
        <f>IF(N630="nulová",J630,0)</f>
        <v>0</v>
      </c>
      <c r="BJ630" s="18" t="s">
        <v>84</v>
      </c>
      <c r="BK630" s="231">
        <f>ROUND(I630*H630,2)</f>
        <v>0</v>
      </c>
      <c r="BL630" s="18" t="s">
        <v>158</v>
      </c>
      <c r="BM630" s="230" t="s">
        <v>645</v>
      </c>
    </row>
    <row r="631" s="15" customFormat="1">
      <c r="A631" s="15"/>
      <c r="B631" s="255"/>
      <c r="C631" s="256"/>
      <c r="D631" s="234" t="s">
        <v>159</v>
      </c>
      <c r="E631" s="257" t="s">
        <v>1</v>
      </c>
      <c r="F631" s="258" t="s">
        <v>646</v>
      </c>
      <c r="G631" s="256"/>
      <c r="H631" s="257" t="s">
        <v>1</v>
      </c>
      <c r="I631" s="259"/>
      <c r="J631" s="256"/>
      <c r="K631" s="256"/>
      <c r="L631" s="260"/>
      <c r="M631" s="261"/>
      <c r="N631" s="262"/>
      <c r="O631" s="262"/>
      <c r="P631" s="262"/>
      <c r="Q631" s="262"/>
      <c r="R631" s="262"/>
      <c r="S631" s="262"/>
      <c r="T631" s="263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64" t="s">
        <v>159</v>
      </c>
      <c r="AU631" s="264" t="s">
        <v>86</v>
      </c>
      <c r="AV631" s="15" t="s">
        <v>84</v>
      </c>
      <c r="AW631" s="15" t="s">
        <v>32</v>
      </c>
      <c r="AX631" s="15" t="s">
        <v>76</v>
      </c>
      <c r="AY631" s="264" t="s">
        <v>151</v>
      </c>
    </row>
    <row r="632" s="13" customFormat="1">
      <c r="A632" s="13"/>
      <c r="B632" s="232"/>
      <c r="C632" s="233"/>
      <c r="D632" s="234" t="s">
        <v>159</v>
      </c>
      <c r="E632" s="235" t="s">
        <v>1</v>
      </c>
      <c r="F632" s="236" t="s">
        <v>647</v>
      </c>
      <c r="G632" s="233"/>
      <c r="H632" s="237">
        <v>123.12600000000001</v>
      </c>
      <c r="I632" s="238"/>
      <c r="J632" s="233"/>
      <c r="K632" s="233"/>
      <c r="L632" s="239"/>
      <c r="M632" s="240"/>
      <c r="N632" s="241"/>
      <c r="O632" s="241"/>
      <c r="P632" s="241"/>
      <c r="Q632" s="241"/>
      <c r="R632" s="241"/>
      <c r="S632" s="241"/>
      <c r="T632" s="242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3" t="s">
        <v>159</v>
      </c>
      <c r="AU632" s="243" t="s">
        <v>86</v>
      </c>
      <c r="AV632" s="13" t="s">
        <v>86</v>
      </c>
      <c r="AW632" s="13" t="s">
        <v>32</v>
      </c>
      <c r="AX632" s="13" t="s">
        <v>76</v>
      </c>
      <c r="AY632" s="243" t="s">
        <v>151</v>
      </c>
    </row>
    <row r="633" s="14" customFormat="1">
      <c r="A633" s="14"/>
      <c r="B633" s="244"/>
      <c r="C633" s="245"/>
      <c r="D633" s="234" t="s">
        <v>159</v>
      </c>
      <c r="E633" s="246" t="s">
        <v>1</v>
      </c>
      <c r="F633" s="247" t="s">
        <v>161</v>
      </c>
      <c r="G633" s="245"/>
      <c r="H633" s="248">
        <v>123.12600000000001</v>
      </c>
      <c r="I633" s="249"/>
      <c r="J633" s="245"/>
      <c r="K633" s="245"/>
      <c r="L633" s="250"/>
      <c r="M633" s="251"/>
      <c r="N633" s="252"/>
      <c r="O633" s="252"/>
      <c r="P633" s="252"/>
      <c r="Q633" s="252"/>
      <c r="R633" s="252"/>
      <c r="S633" s="252"/>
      <c r="T633" s="253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4" t="s">
        <v>159</v>
      </c>
      <c r="AU633" s="254" t="s">
        <v>86</v>
      </c>
      <c r="AV633" s="14" t="s">
        <v>158</v>
      </c>
      <c r="AW633" s="14" t="s">
        <v>32</v>
      </c>
      <c r="AX633" s="14" t="s">
        <v>84</v>
      </c>
      <c r="AY633" s="254" t="s">
        <v>151</v>
      </c>
    </row>
    <row r="634" s="2" customFormat="1" ht="33" customHeight="1">
      <c r="A634" s="39"/>
      <c r="B634" s="40"/>
      <c r="C634" s="219" t="s">
        <v>648</v>
      </c>
      <c r="D634" s="219" t="s">
        <v>153</v>
      </c>
      <c r="E634" s="220" t="s">
        <v>649</v>
      </c>
      <c r="F634" s="221" t="s">
        <v>650</v>
      </c>
      <c r="G634" s="222" t="s">
        <v>156</v>
      </c>
      <c r="H634" s="223">
        <v>4925.04</v>
      </c>
      <c r="I634" s="224"/>
      <c r="J634" s="225">
        <f>ROUND(I634*H634,2)</f>
        <v>0</v>
      </c>
      <c r="K634" s="221" t="s">
        <v>157</v>
      </c>
      <c r="L634" s="45"/>
      <c r="M634" s="226" t="s">
        <v>1</v>
      </c>
      <c r="N634" s="227" t="s">
        <v>41</v>
      </c>
      <c r="O634" s="92"/>
      <c r="P634" s="228">
        <f>O634*H634</f>
        <v>0</v>
      </c>
      <c r="Q634" s="228">
        <v>0</v>
      </c>
      <c r="R634" s="228">
        <f>Q634*H634</f>
        <v>0</v>
      </c>
      <c r="S634" s="228">
        <v>0</v>
      </c>
      <c r="T634" s="229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30" t="s">
        <v>158</v>
      </c>
      <c r="AT634" s="230" t="s">
        <v>153</v>
      </c>
      <c r="AU634" s="230" t="s">
        <v>86</v>
      </c>
      <c r="AY634" s="18" t="s">
        <v>151</v>
      </c>
      <c r="BE634" s="231">
        <f>IF(N634="základní",J634,0)</f>
        <v>0</v>
      </c>
      <c r="BF634" s="231">
        <f>IF(N634="snížená",J634,0)</f>
        <v>0</v>
      </c>
      <c r="BG634" s="231">
        <f>IF(N634="zákl. přenesená",J634,0)</f>
        <v>0</v>
      </c>
      <c r="BH634" s="231">
        <f>IF(N634="sníž. přenesená",J634,0)</f>
        <v>0</v>
      </c>
      <c r="BI634" s="231">
        <f>IF(N634="nulová",J634,0)</f>
        <v>0</v>
      </c>
      <c r="BJ634" s="18" t="s">
        <v>84</v>
      </c>
      <c r="BK634" s="231">
        <f>ROUND(I634*H634,2)</f>
        <v>0</v>
      </c>
      <c r="BL634" s="18" t="s">
        <v>158</v>
      </c>
      <c r="BM634" s="230" t="s">
        <v>651</v>
      </c>
    </row>
    <row r="635" s="15" customFormat="1">
      <c r="A635" s="15"/>
      <c r="B635" s="255"/>
      <c r="C635" s="256"/>
      <c r="D635" s="234" t="s">
        <v>159</v>
      </c>
      <c r="E635" s="257" t="s">
        <v>1</v>
      </c>
      <c r="F635" s="258" t="s">
        <v>652</v>
      </c>
      <c r="G635" s="256"/>
      <c r="H635" s="257" t="s">
        <v>1</v>
      </c>
      <c r="I635" s="259"/>
      <c r="J635" s="256"/>
      <c r="K635" s="256"/>
      <c r="L635" s="260"/>
      <c r="M635" s="261"/>
      <c r="N635" s="262"/>
      <c r="O635" s="262"/>
      <c r="P635" s="262"/>
      <c r="Q635" s="262"/>
      <c r="R635" s="262"/>
      <c r="S635" s="262"/>
      <c r="T635" s="263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64" t="s">
        <v>159</v>
      </c>
      <c r="AU635" s="264" t="s">
        <v>86</v>
      </c>
      <c r="AV635" s="15" t="s">
        <v>84</v>
      </c>
      <c r="AW635" s="15" t="s">
        <v>32</v>
      </c>
      <c r="AX635" s="15" t="s">
        <v>76</v>
      </c>
      <c r="AY635" s="264" t="s">
        <v>151</v>
      </c>
    </row>
    <row r="636" s="13" customFormat="1">
      <c r="A636" s="13"/>
      <c r="B636" s="232"/>
      <c r="C636" s="233"/>
      <c r="D636" s="234" t="s">
        <v>159</v>
      </c>
      <c r="E636" s="235" t="s">
        <v>1</v>
      </c>
      <c r="F636" s="236" t="s">
        <v>653</v>
      </c>
      <c r="G636" s="233"/>
      <c r="H636" s="237">
        <v>4925.04</v>
      </c>
      <c r="I636" s="238"/>
      <c r="J636" s="233"/>
      <c r="K636" s="233"/>
      <c r="L636" s="239"/>
      <c r="M636" s="240"/>
      <c r="N636" s="241"/>
      <c r="O636" s="241"/>
      <c r="P636" s="241"/>
      <c r="Q636" s="241"/>
      <c r="R636" s="241"/>
      <c r="S636" s="241"/>
      <c r="T636" s="242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3" t="s">
        <v>159</v>
      </c>
      <c r="AU636" s="243" t="s">
        <v>86</v>
      </c>
      <c r="AV636" s="13" t="s">
        <v>86</v>
      </c>
      <c r="AW636" s="13" t="s">
        <v>32</v>
      </c>
      <c r="AX636" s="13" t="s">
        <v>76</v>
      </c>
      <c r="AY636" s="243" t="s">
        <v>151</v>
      </c>
    </row>
    <row r="637" s="14" customFormat="1">
      <c r="A637" s="14"/>
      <c r="B637" s="244"/>
      <c r="C637" s="245"/>
      <c r="D637" s="234" t="s">
        <v>159</v>
      </c>
      <c r="E637" s="246" t="s">
        <v>1</v>
      </c>
      <c r="F637" s="247" t="s">
        <v>161</v>
      </c>
      <c r="G637" s="245"/>
      <c r="H637" s="248">
        <v>4925.04</v>
      </c>
      <c r="I637" s="249"/>
      <c r="J637" s="245"/>
      <c r="K637" s="245"/>
      <c r="L637" s="250"/>
      <c r="M637" s="251"/>
      <c r="N637" s="252"/>
      <c r="O637" s="252"/>
      <c r="P637" s="252"/>
      <c r="Q637" s="252"/>
      <c r="R637" s="252"/>
      <c r="S637" s="252"/>
      <c r="T637" s="253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4" t="s">
        <v>159</v>
      </c>
      <c r="AU637" s="254" t="s">
        <v>86</v>
      </c>
      <c r="AV637" s="14" t="s">
        <v>158</v>
      </c>
      <c r="AW637" s="14" t="s">
        <v>32</v>
      </c>
      <c r="AX637" s="14" t="s">
        <v>84</v>
      </c>
      <c r="AY637" s="254" t="s">
        <v>151</v>
      </c>
    </row>
    <row r="638" s="2" customFormat="1" ht="33" customHeight="1">
      <c r="A638" s="39"/>
      <c r="B638" s="40"/>
      <c r="C638" s="219" t="s">
        <v>380</v>
      </c>
      <c r="D638" s="219" t="s">
        <v>153</v>
      </c>
      <c r="E638" s="220" t="s">
        <v>654</v>
      </c>
      <c r="F638" s="221" t="s">
        <v>655</v>
      </c>
      <c r="G638" s="222" t="s">
        <v>156</v>
      </c>
      <c r="H638" s="223">
        <v>123.12600000000001</v>
      </c>
      <c r="I638" s="224"/>
      <c r="J638" s="225">
        <f>ROUND(I638*H638,2)</f>
        <v>0</v>
      </c>
      <c r="K638" s="221" t="s">
        <v>157</v>
      </c>
      <c r="L638" s="45"/>
      <c r="M638" s="226" t="s">
        <v>1</v>
      </c>
      <c r="N638" s="227" t="s">
        <v>41</v>
      </c>
      <c r="O638" s="92"/>
      <c r="P638" s="228">
        <f>O638*H638</f>
        <v>0</v>
      </c>
      <c r="Q638" s="228">
        <v>0</v>
      </c>
      <c r="R638" s="228">
        <f>Q638*H638</f>
        <v>0</v>
      </c>
      <c r="S638" s="228">
        <v>0</v>
      </c>
      <c r="T638" s="229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30" t="s">
        <v>158</v>
      </c>
      <c r="AT638" s="230" t="s">
        <v>153</v>
      </c>
      <c r="AU638" s="230" t="s">
        <v>86</v>
      </c>
      <c r="AY638" s="18" t="s">
        <v>151</v>
      </c>
      <c r="BE638" s="231">
        <f>IF(N638="základní",J638,0)</f>
        <v>0</v>
      </c>
      <c r="BF638" s="231">
        <f>IF(N638="snížená",J638,0)</f>
        <v>0</v>
      </c>
      <c r="BG638" s="231">
        <f>IF(N638="zákl. přenesená",J638,0)</f>
        <v>0</v>
      </c>
      <c r="BH638" s="231">
        <f>IF(N638="sníž. přenesená",J638,0)</f>
        <v>0</v>
      </c>
      <c r="BI638" s="231">
        <f>IF(N638="nulová",J638,0)</f>
        <v>0</v>
      </c>
      <c r="BJ638" s="18" t="s">
        <v>84</v>
      </c>
      <c r="BK638" s="231">
        <f>ROUND(I638*H638,2)</f>
        <v>0</v>
      </c>
      <c r="BL638" s="18" t="s">
        <v>158</v>
      </c>
      <c r="BM638" s="230" t="s">
        <v>656</v>
      </c>
    </row>
    <row r="639" s="2" customFormat="1" ht="33" customHeight="1">
      <c r="A639" s="39"/>
      <c r="B639" s="40"/>
      <c r="C639" s="219" t="s">
        <v>657</v>
      </c>
      <c r="D639" s="219" t="s">
        <v>153</v>
      </c>
      <c r="E639" s="220" t="s">
        <v>658</v>
      </c>
      <c r="F639" s="221" t="s">
        <v>659</v>
      </c>
      <c r="G639" s="222" t="s">
        <v>232</v>
      </c>
      <c r="H639" s="223">
        <v>563.096</v>
      </c>
      <c r="I639" s="224"/>
      <c r="J639" s="225">
        <f>ROUND(I639*H639,2)</f>
        <v>0</v>
      </c>
      <c r="K639" s="221" t="s">
        <v>157</v>
      </c>
      <c r="L639" s="45"/>
      <c r="M639" s="226" t="s">
        <v>1</v>
      </c>
      <c r="N639" s="227" t="s">
        <v>41</v>
      </c>
      <c r="O639" s="92"/>
      <c r="P639" s="228">
        <f>O639*H639</f>
        <v>0</v>
      </c>
      <c r="Q639" s="228">
        <v>0</v>
      </c>
      <c r="R639" s="228">
        <f>Q639*H639</f>
        <v>0</v>
      </c>
      <c r="S639" s="228">
        <v>0</v>
      </c>
      <c r="T639" s="229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30" t="s">
        <v>158</v>
      </c>
      <c r="AT639" s="230" t="s">
        <v>153</v>
      </c>
      <c r="AU639" s="230" t="s">
        <v>86</v>
      </c>
      <c r="AY639" s="18" t="s">
        <v>151</v>
      </c>
      <c r="BE639" s="231">
        <f>IF(N639="základní",J639,0)</f>
        <v>0</v>
      </c>
      <c r="BF639" s="231">
        <f>IF(N639="snížená",J639,0)</f>
        <v>0</v>
      </c>
      <c r="BG639" s="231">
        <f>IF(N639="zákl. přenesená",J639,0)</f>
        <v>0</v>
      </c>
      <c r="BH639" s="231">
        <f>IF(N639="sníž. přenesená",J639,0)</f>
        <v>0</v>
      </c>
      <c r="BI639" s="231">
        <f>IF(N639="nulová",J639,0)</f>
        <v>0</v>
      </c>
      <c r="BJ639" s="18" t="s">
        <v>84</v>
      </c>
      <c r="BK639" s="231">
        <f>ROUND(I639*H639,2)</f>
        <v>0</v>
      </c>
      <c r="BL639" s="18" t="s">
        <v>158</v>
      </c>
      <c r="BM639" s="230" t="s">
        <v>660</v>
      </c>
    </row>
    <row r="640" s="13" customFormat="1">
      <c r="A640" s="13"/>
      <c r="B640" s="232"/>
      <c r="C640" s="233"/>
      <c r="D640" s="234" t="s">
        <v>159</v>
      </c>
      <c r="E640" s="235" t="s">
        <v>1</v>
      </c>
      <c r="F640" s="236" t="s">
        <v>661</v>
      </c>
      <c r="G640" s="233"/>
      <c r="H640" s="237">
        <v>10</v>
      </c>
      <c r="I640" s="238"/>
      <c r="J640" s="233"/>
      <c r="K640" s="233"/>
      <c r="L640" s="239"/>
      <c r="M640" s="240"/>
      <c r="N640" s="241"/>
      <c r="O640" s="241"/>
      <c r="P640" s="241"/>
      <c r="Q640" s="241"/>
      <c r="R640" s="241"/>
      <c r="S640" s="241"/>
      <c r="T640" s="242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3" t="s">
        <v>159</v>
      </c>
      <c r="AU640" s="243" t="s">
        <v>86</v>
      </c>
      <c r="AV640" s="13" t="s">
        <v>86</v>
      </c>
      <c r="AW640" s="13" t="s">
        <v>32</v>
      </c>
      <c r="AX640" s="13" t="s">
        <v>76</v>
      </c>
      <c r="AY640" s="243" t="s">
        <v>151</v>
      </c>
    </row>
    <row r="641" s="15" customFormat="1">
      <c r="A641" s="15"/>
      <c r="B641" s="255"/>
      <c r="C641" s="256"/>
      <c r="D641" s="234" t="s">
        <v>159</v>
      </c>
      <c r="E641" s="257" t="s">
        <v>1</v>
      </c>
      <c r="F641" s="258" t="s">
        <v>662</v>
      </c>
      <c r="G641" s="256"/>
      <c r="H641" s="257" t="s">
        <v>1</v>
      </c>
      <c r="I641" s="259"/>
      <c r="J641" s="256"/>
      <c r="K641" s="256"/>
      <c r="L641" s="260"/>
      <c r="M641" s="261"/>
      <c r="N641" s="262"/>
      <c r="O641" s="262"/>
      <c r="P641" s="262"/>
      <c r="Q641" s="262"/>
      <c r="R641" s="262"/>
      <c r="S641" s="262"/>
      <c r="T641" s="263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64" t="s">
        <v>159</v>
      </c>
      <c r="AU641" s="264" t="s">
        <v>86</v>
      </c>
      <c r="AV641" s="15" t="s">
        <v>84</v>
      </c>
      <c r="AW641" s="15" t="s">
        <v>32</v>
      </c>
      <c r="AX641" s="15" t="s">
        <v>76</v>
      </c>
      <c r="AY641" s="264" t="s">
        <v>151</v>
      </c>
    </row>
    <row r="642" s="13" customFormat="1">
      <c r="A642" s="13"/>
      <c r="B642" s="232"/>
      <c r="C642" s="233"/>
      <c r="D642" s="234" t="s">
        <v>159</v>
      </c>
      <c r="E642" s="235" t="s">
        <v>1</v>
      </c>
      <c r="F642" s="236" t="s">
        <v>663</v>
      </c>
      <c r="G642" s="233"/>
      <c r="H642" s="237">
        <v>53.399999999999999</v>
      </c>
      <c r="I642" s="238"/>
      <c r="J642" s="233"/>
      <c r="K642" s="233"/>
      <c r="L642" s="239"/>
      <c r="M642" s="240"/>
      <c r="N642" s="241"/>
      <c r="O642" s="241"/>
      <c r="P642" s="241"/>
      <c r="Q642" s="241"/>
      <c r="R642" s="241"/>
      <c r="S642" s="241"/>
      <c r="T642" s="242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3" t="s">
        <v>159</v>
      </c>
      <c r="AU642" s="243" t="s">
        <v>86</v>
      </c>
      <c r="AV642" s="13" t="s">
        <v>86</v>
      </c>
      <c r="AW642" s="13" t="s">
        <v>32</v>
      </c>
      <c r="AX642" s="13" t="s">
        <v>76</v>
      </c>
      <c r="AY642" s="243" t="s">
        <v>151</v>
      </c>
    </row>
    <row r="643" s="13" customFormat="1">
      <c r="A643" s="13"/>
      <c r="B643" s="232"/>
      <c r="C643" s="233"/>
      <c r="D643" s="234" t="s">
        <v>159</v>
      </c>
      <c r="E643" s="235" t="s">
        <v>1</v>
      </c>
      <c r="F643" s="236" t="s">
        <v>664</v>
      </c>
      <c r="G643" s="233"/>
      <c r="H643" s="237">
        <v>128.90000000000001</v>
      </c>
      <c r="I643" s="238"/>
      <c r="J643" s="233"/>
      <c r="K643" s="233"/>
      <c r="L643" s="239"/>
      <c r="M643" s="240"/>
      <c r="N643" s="241"/>
      <c r="O643" s="241"/>
      <c r="P643" s="241"/>
      <c r="Q643" s="241"/>
      <c r="R643" s="241"/>
      <c r="S643" s="241"/>
      <c r="T643" s="242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3" t="s">
        <v>159</v>
      </c>
      <c r="AU643" s="243" t="s">
        <v>86</v>
      </c>
      <c r="AV643" s="13" t="s">
        <v>86</v>
      </c>
      <c r="AW643" s="13" t="s">
        <v>32</v>
      </c>
      <c r="AX643" s="13" t="s">
        <v>76</v>
      </c>
      <c r="AY643" s="243" t="s">
        <v>151</v>
      </c>
    </row>
    <row r="644" s="13" customFormat="1">
      <c r="A644" s="13"/>
      <c r="B644" s="232"/>
      <c r="C644" s="233"/>
      <c r="D644" s="234" t="s">
        <v>159</v>
      </c>
      <c r="E644" s="235" t="s">
        <v>1</v>
      </c>
      <c r="F644" s="236" t="s">
        <v>665</v>
      </c>
      <c r="G644" s="233"/>
      <c r="H644" s="237">
        <v>115.834</v>
      </c>
      <c r="I644" s="238"/>
      <c r="J644" s="233"/>
      <c r="K644" s="233"/>
      <c r="L644" s="239"/>
      <c r="M644" s="240"/>
      <c r="N644" s="241"/>
      <c r="O644" s="241"/>
      <c r="P644" s="241"/>
      <c r="Q644" s="241"/>
      <c r="R644" s="241"/>
      <c r="S644" s="241"/>
      <c r="T644" s="242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3" t="s">
        <v>159</v>
      </c>
      <c r="AU644" s="243" t="s">
        <v>86</v>
      </c>
      <c r="AV644" s="13" t="s">
        <v>86</v>
      </c>
      <c r="AW644" s="13" t="s">
        <v>32</v>
      </c>
      <c r="AX644" s="13" t="s">
        <v>76</v>
      </c>
      <c r="AY644" s="243" t="s">
        <v>151</v>
      </c>
    </row>
    <row r="645" s="16" customFormat="1">
      <c r="A645" s="16"/>
      <c r="B645" s="275"/>
      <c r="C645" s="276"/>
      <c r="D645" s="234" t="s">
        <v>159</v>
      </c>
      <c r="E645" s="277" t="s">
        <v>1</v>
      </c>
      <c r="F645" s="278" t="s">
        <v>252</v>
      </c>
      <c r="G645" s="276"/>
      <c r="H645" s="279">
        <v>308.13400000000001</v>
      </c>
      <c r="I645" s="280"/>
      <c r="J645" s="276"/>
      <c r="K645" s="276"/>
      <c r="L645" s="281"/>
      <c r="M645" s="282"/>
      <c r="N645" s="283"/>
      <c r="O645" s="283"/>
      <c r="P645" s="283"/>
      <c r="Q645" s="283"/>
      <c r="R645" s="283"/>
      <c r="S645" s="283"/>
      <c r="T645" s="284"/>
      <c r="U645" s="16"/>
      <c r="V645" s="16"/>
      <c r="W645" s="16"/>
      <c r="X645" s="16"/>
      <c r="Y645" s="16"/>
      <c r="Z645" s="16"/>
      <c r="AA645" s="16"/>
      <c r="AB645" s="16"/>
      <c r="AC645" s="16"/>
      <c r="AD645" s="16"/>
      <c r="AE645" s="16"/>
      <c r="AT645" s="285" t="s">
        <v>159</v>
      </c>
      <c r="AU645" s="285" t="s">
        <v>86</v>
      </c>
      <c r="AV645" s="16" t="s">
        <v>165</v>
      </c>
      <c r="AW645" s="16" t="s">
        <v>32</v>
      </c>
      <c r="AX645" s="16" t="s">
        <v>76</v>
      </c>
      <c r="AY645" s="285" t="s">
        <v>151</v>
      </c>
    </row>
    <row r="646" s="15" customFormat="1">
      <c r="A646" s="15"/>
      <c r="B646" s="255"/>
      <c r="C646" s="256"/>
      <c r="D646" s="234" t="s">
        <v>159</v>
      </c>
      <c r="E646" s="257" t="s">
        <v>1</v>
      </c>
      <c r="F646" s="258" t="s">
        <v>666</v>
      </c>
      <c r="G646" s="256"/>
      <c r="H646" s="257" t="s">
        <v>1</v>
      </c>
      <c r="I646" s="259"/>
      <c r="J646" s="256"/>
      <c r="K646" s="256"/>
      <c r="L646" s="260"/>
      <c r="M646" s="261"/>
      <c r="N646" s="262"/>
      <c r="O646" s="262"/>
      <c r="P646" s="262"/>
      <c r="Q646" s="262"/>
      <c r="R646" s="262"/>
      <c r="S646" s="262"/>
      <c r="T646" s="263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64" t="s">
        <v>159</v>
      </c>
      <c r="AU646" s="264" t="s">
        <v>86</v>
      </c>
      <c r="AV646" s="15" t="s">
        <v>84</v>
      </c>
      <c r="AW646" s="15" t="s">
        <v>32</v>
      </c>
      <c r="AX646" s="15" t="s">
        <v>76</v>
      </c>
      <c r="AY646" s="264" t="s">
        <v>151</v>
      </c>
    </row>
    <row r="647" s="13" customFormat="1">
      <c r="A647" s="13"/>
      <c r="B647" s="232"/>
      <c r="C647" s="233"/>
      <c r="D647" s="234" t="s">
        <v>159</v>
      </c>
      <c r="E647" s="235" t="s">
        <v>1</v>
      </c>
      <c r="F647" s="236" t="s">
        <v>571</v>
      </c>
      <c r="G647" s="233"/>
      <c r="H647" s="237">
        <v>4.9809999999999999</v>
      </c>
      <c r="I647" s="238"/>
      <c r="J647" s="233"/>
      <c r="K647" s="233"/>
      <c r="L647" s="239"/>
      <c r="M647" s="240"/>
      <c r="N647" s="241"/>
      <c r="O647" s="241"/>
      <c r="P647" s="241"/>
      <c r="Q647" s="241"/>
      <c r="R647" s="241"/>
      <c r="S647" s="241"/>
      <c r="T647" s="242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3" t="s">
        <v>159</v>
      </c>
      <c r="AU647" s="243" t="s">
        <v>86</v>
      </c>
      <c r="AV647" s="13" t="s">
        <v>86</v>
      </c>
      <c r="AW647" s="13" t="s">
        <v>32</v>
      </c>
      <c r="AX647" s="13" t="s">
        <v>76</v>
      </c>
      <c r="AY647" s="243" t="s">
        <v>151</v>
      </c>
    </row>
    <row r="648" s="13" customFormat="1">
      <c r="A648" s="13"/>
      <c r="B648" s="232"/>
      <c r="C648" s="233"/>
      <c r="D648" s="234" t="s">
        <v>159</v>
      </c>
      <c r="E648" s="235" t="s">
        <v>1</v>
      </c>
      <c r="F648" s="236" t="s">
        <v>667</v>
      </c>
      <c r="G648" s="233"/>
      <c r="H648" s="237">
        <v>122.5</v>
      </c>
      <c r="I648" s="238"/>
      <c r="J648" s="233"/>
      <c r="K648" s="233"/>
      <c r="L648" s="239"/>
      <c r="M648" s="240"/>
      <c r="N648" s="241"/>
      <c r="O648" s="241"/>
      <c r="P648" s="241"/>
      <c r="Q648" s="241"/>
      <c r="R648" s="241"/>
      <c r="S648" s="241"/>
      <c r="T648" s="242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3" t="s">
        <v>159</v>
      </c>
      <c r="AU648" s="243" t="s">
        <v>86</v>
      </c>
      <c r="AV648" s="13" t="s">
        <v>86</v>
      </c>
      <c r="AW648" s="13" t="s">
        <v>32</v>
      </c>
      <c r="AX648" s="13" t="s">
        <v>76</v>
      </c>
      <c r="AY648" s="243" t="s">
        <v>151</v>
      </c>
    </row>
    <row r="649" s="15" customFormat="1">
      <c r="A649" s="15"/>
      <c r="B649" s="255"/>
      <c r="C649" s="256"/>
      <c r="D649" s="234" t="s">
        <v>159</v>
      </c>
      <c r="E649" s="257" t="s">
        <v>1</v>
      </c>
      <c r="F649" s="258" t="s">
        <v>668</v>
      </c>
      <c r="G649" s="256"/>
      <c r="H649" s="257" t="s">
        <v>1</v>
      </c>
      <c r="I649" s="259"/>
      <c r="J649" s="256"/>
      <c r="K649" s="256"/>
      <c r="L649" s="260"/>
      <c r="M649" s="261"/>
      <c r="N649" s="262"/>
      <c r="O649" s="262"/>
      <c r="P649" s="262"/>
      <c r="Q649" s="262"/>
      <c r="R649" s="262"/>
      <c r="S649" s="262"/>
      <c r="T649" s="263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64" t="s">
        <v>159</v>
      </c>
      <c r="AU649" s="264" t="s">
        <v>86</v>
      </c>
      <c r="AV649" s="15" t="s">
        <v>84</v>
      </c>
      <c r="AW649" s="15" t="s">
        <v>32</v>
      </c>
      <c r="AX649" s="15" t="s">
        <v>76</v>
      </c>
      <c r="AY649" s="264" t="s">
        <v>151</v>
      </c>
    </row>
    <row r="650" s="13" customFormat="1">
      <c r="A650" s="13"/>
      <c r="B650" s="232"/>
      <c r="C650" s="233"/>
      <c r="D650" s="234" t="s">
        <v>159</v>
      </c>
      <c r="E650" s="235" t="s">
        <v>1</v>
      </c>
      <c r="F650" s="236" t="s">
        <v>669</v>
      </c>
      <c r="G650" s="233"/>
      <c r="H650" s="237">
        <v>127.481</v>
      </c>
      <c r="I650" s="238"/>
      <c r="J650" s="233"/>
      <c r="K650" s="233"/>
      <c r="L650" s="239"/>
      <c r="M650" s="240"/>
      <c r="N650" s="241"/>
      <c r="O650" s="241"/>
      <c r="P650" s="241"/>
      <c r="Q650" s="241"/>
      <c r="R650" s="241"/>
      <c r="S650" s="241"/>
      <c r="T650" s="242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3" t="s">
        <v>159</v>
      </c>
      <c r="AU650" s="243" t="s">
        <v>86</v>
      </c>
      <c r="AV650" s="13" t="s">
        <v>86</v>
      </c>
      <c r="AW650" s="13" t="s">
        <v>32</v>
      </c>
      <c r="AX650" s="13" t="s">
        <v>76</v>
      </c>
      <c r="AY650" s="243" t="s">
        <v>151</v>
      </c>
    </row>
    <row r="651" s="16" customFormat="1">
      <c r="A651" s="16"/>
      <c r="B651" s="275"/>
      <c r="C651" s="276"/>
      <c r="D651" s="234" t="s">
        <v>159</v>
      </c>
      <c r="E651" s="277" t="s">
        <v>1</v>
      </c>
      <c r="F651" s="278" t="s">
        <v>252</v>
      </c>
      <c r="G651" s="276"/>
      <c r="H651" s="279">
        <v>254.96199999999999</v>
      </c>
      <c r="I651" s="280"/>
      <c r="J651" s="276"/>
      <c r="K651" s="276"/>
      <c r="L651" s="281"/>
      <c r="M651" s="282"/>
      <c r="N651" s="283"/>
      <c r="O651" s="283"/>
      <c r="P651" s="283"/>
      <c r="Q651" s="283"/>
      <c r="R651" s="283"/>
      <c r="S651" s="283"/>
      <c r="T651" s="284"/>
      <c r="U651" s="16"/>
      <c r="V651" s="16"/>
      <c r="W651" s="16"/>
      <c r="X651" s="16"/>
      <c r="Y651" s="16"/>
      <c r="Z651" s="16"/>
      <c r="AA651" s="16"/>
      <c r="AB651" s="16"/>
      <c r="AC651" s="16"/>
      <c r="AD651" s="16"/>
      <c r="AE651" s="16"/>
      <c r="AT651" s="285" t="s">
        <v>159</v>
      </c>
      <c r="AU651" s="285" t="s">
        <v>86</v>
      </c>
      <c r="AV651" s="16" t="s">
        <v>165</v>
      </c>
      <c r="AW651" s="16" t="s">
        <v>32</v>
      </c>
      <c r="AX651" s="16" t="s">
        <v>76</v>
      </c>
      <c r="AY651" s="285" t="s">
        <v>151</v>
      </c>
    </row>
    <row r="652" s="14" customFormat="1">
      <c r="A652" s="14"/>
      <c r="B652" s="244"/>
      <c r="C652" s="245"/>
      <c r="D652" s="234" t="s">
        <v>159</v>
      </c>
      <c r="E652" s="246" t="s">
        <v>1</v>
      </c>
      <c r="F652" s="247" t="s">
        <v>161</v>
      </c>
      <c r="G652" s="245"/>
      <c r="H652" s="248">
        <v>563.096</v>
      </c>
      <c r="I652" s="249"/>
      <c r="J652" s="245"/>
      <c r="K652" s="245"/>
      <c r="L652" s="250"/>
      <c r="M652" s="251"/>
      <c r="N652" s="252"/>
      <c r="O652" s="252"/>
      <c r="P652" s="252"/>
      <c r="Q652" s="252"/>
      <c r="R652" s="252"/>
      <c r="S652" s="252"/>
      <c r="T652" s="253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4" t="s">
        <v>159</v>
      </c>
      <c r="AU652" s="254" t="s">
        <v>86</v>
      </c>
      <c r="AV652" s="14" t="s">
        <v>158</v>
      </c>
      <c r="AW652" s="14" t="s">
        <v>32</v>
      </c>
      <c r="AX652" s="14" t="s">
        <v>84</v>
      </c>
      <c r="AY652" s="254" t="s">
        <v>151</v>
      </c>
    </row>
    <row r="653" s="2" customFormat="1" ht="33" customHeight="1">
      <c r="A653" s="39"/>
      <c r="B653" s="40"/>
      <c r="C653" s="219" t="s">
        <v>385</v>
      </c>
      <c r="D653" s="219" t="s">
        <v>153</v>
      </c>
      <c r="E653" s="220" t="s">
        <v>670</v>
      </c>
      <c r="F653" s="221" t="s">
        <v>671</v>
      </c>
      <c r="G653" s="222" t="s">
        <v>232</v>
      </c>
      <c r="H653" s="223">
        <v>26.687999999999999</v>
      </c>
      <c r="I653" s="224"/>
      <c r="J653" s="225">
        <f>ROUND(I653*H653,2)</f>
        <v>0</v>
      </c>
      <c r="K653" s="221" t="s">
        <v>157</v>
      </c>
      <c r="L653" s="45"/>
      <c r="M653" s="226" t="s">
        <v>1</v>
      </c>
      <c r="N653" s="227" t="s">
        <v>41</v>
      </c>
      <c r="O653" s="92"/>
      <c r="P653" s="228">
        <f>O653*H653</f>
        <v>0</v>
      </c>
      <c r="Q653" s="228">
        <v>0</v>
      </c>
      <c r="R653" s="228">
        <f>Q653*H653</f>
        <v>0</v>
      </c>
      <c r="S653" s="228">
        <v>0</v>
      </c>
      <c r="T653" s="229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30" t="s">
        <v>158</v>
      </c>
      <c r="AT653" s="230" t="s">
        <v>153</v>
      </c>
      <c r="AU653" s="230" t="s">
        <v>86</v>
      </c>
      <c r="AY653" s="18" t="s">
        <v>151</v>
      </c>
      <c r="BE653" s="231">
        <f>IF(N653="základní",J653,0)</f>
        <v>0</v>
      </c>
      <c r="BF653" s="231">
        <f>IF(N653="snížená",J653,0)</f>
        <v>0</v>
      </c>
      <c r="BG653" s="231">
        <f>IF(N653="zákl. přenesená",J653,0)</f>
        <v>0</v>
      </c>
      <c r="BH653" s="231">
        <f>IF(N653="sníž. přenesená",J653,0)</f>
        <v>0</v>
      </c>
      <c r="BI653" s="231">
        <f>IF(N653="nulová",J653,0)</f>
        <v>0</v>
      </c>
      <c r="BJ653" s="18" t="s">
        <v>84</v>
      </c>
      <c r="BK653" s="231">
        <f>ROUND(I653*H653,2)</f>
        <v>0</v>
      </c>
      <c r="BL653" s="18" t="s">
        <v>158</v>
      </c>
      <c r="BM653" s="230" t="s">
        <v>672</v>
      </c>
    </row>
    <row r="654" s="15" customFormat="1">
      <c r="A654" s="15"/>
      <c r="B654" s="255"/>
      <c r="C654" s="256"/>
      <c r="D654" s="234" t="s">
        <v>159</v>
      </c>
      <c r="E654" s="257" t="s">
        <v>1</v>
      </c>
      <c r="F654" s="258" t="s">
        <v>673</v>
      </c>
      <c r="G654" s="256"/>
      <c r="H654" s="257" t="s">
        <v>1</v>
      </c>
      <c r="I654" s="259"/>
      <c r="J654" s="256"/>
      <c r="K654" s="256"/>
      <c r="L654" s="260"/>
      <c r="M654" s="261"/>
      <c r="N654" s="262"/>
      <c r="O654" s="262"/>
      <c r="P654" s="262"/>
      <c r="Q654" s="262"/>
      <c r="R654" s="262"/>
      <c r="S654" s="262"/>
      <c r="T654" s="263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64" t="s">
        <v>159</v>
      </c>
      <c r="AU654" s="264" t="s">
        <v>86</v>
      </c>
      <c r="AV654" s="15" t="s">
        <v>84</v>
      </c>
      <c r="AW654" s="15" t="s">
        <v>32</v>
      </c>
      <c r="AX654" s="15" t="s">
        <v>76</v>
      </c>
      <c r="AY654" s="264" t="s">
        <v>151</v>
      </c>
    </row>
    <row r="655" s="13" customFormat="1">
      <c r="A655" s="13"/>
      <c r="B655" s="232"/>
      <c r="C655" s="233"/>
      <c r="D655" s="234" t="s">
        <v>159</v>
      </c>
      <c r="E655" s="235" t="s">
        <v>1</v>
      </c>
      <c r="F655" s="236" t="s">
        <v>674</v>
      </c>
      <c r="G655" s="233"/>
      <c r="H655" s="237">
        <v>13.343999999999999</v>
      </c>
      <c r="I655" s="238"/>
      <c r="J655" s="233"/>
      <c r="K655" s="233"/>
      <c r="L655" s="239"/>
      <c r="M655" s="240"/>
      <c r="N655" s="241"/>
      <c r="O655" s="241"/>
      <c r="P655" s="241"/>
      <c r="Q655" s="241"/>
      <c r="R655" s="241"/>
      <c r="S655" s="241"/>
      <c r="T655" s="242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3" t="s">
        <v>159</v>
      </c>
      <c r="AU655" s="243" t="s">
        <v>86</v>
      </c>
      <c r="AV655" s="13" t="s">
        <v>86</v>
      </c>
      <c r="AW655" s="13" t="s">
        <v>32</v>
      </c>
      <c r="AX655" s="13" t="s">
        <v>76</v>
      </c>
      <c r="AY655" s="243" t="s">
        <v>151</v>
      </c>
    </row>
    <row r="656" s="15" customFormat="1">
      <c r="A656" s="15"/>
      <c r="B656" s="255"/>
      <c r="C656" s="256"/>
      <c r="D656" s="234" t="s">
        <v>159</v>
      </c>
      <c r="E656" s="257" t="s">
        <v>1</v>
      </c>
      <c r="F656" s="258" t="s">
        <v>675</v>
      </c>
      <c r="G656" s="256"/>
      <c r="H656" s="257" t="s">
        <v>1</v>
      </c>
      <c r="I656" s="259"/>
      <c r="J656" s="256"/>
      <c r="K656" s="256"/>
      <c r="L656" s="260"/>
      <c r="M656" s="261"/>
      <c r="N656" s="262"/>
      <c r="O656" s="262"/>
      <c r="P656" s="262"/>
      <c r="Q656" s="262"/>
      <c r="R656" s="262"/>
      <c r="S656" s="262"/>
      <c r="T656" s="263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64" t="s">
        <v>159</v>
      </c>
      <c r="AU656" s="264" t="s">
        <v>86</v>
      </c>
      <c r="AV656" s="15" t="s">
        <v>84</v>
      </c>
      <c r="AW656" s="15" t="s">
        <v>32</v>
      </c>
      <c r="AX656" s="15" t="s">
        <v>76</v>
      </c>
      <c r="AY656" s="264" t="s">
        <v>151</v>
      </c>
    </row>
    <row r="657" s="13" customFormat="1">
      <c r="A657" s="13"/>
      <c r="B657" s="232"/>
      <c r="C657" s="233"/>
      <c r="D657" s="234" t="s">
        <v>159</v>
      </c>
      <c r="E657" s="235" t="s">
        <v>1</v>
      </c>
      <c r="F657" s="236" t="s">
        <v>676</v>
      </c>
      <c r="G657" s="233"/>
      <c r="H657" s="237">
        <v>13.343999999999999</v>
      </c>
      <c r="I657" s="238"/>
      <c r="J657" s="233"/>
      <c r="K657" s="233"/>
      <c r="L657" s="239"/>
      <c r="M657" s="240"/>
      <c r="N657" s="241"/>
      <c r="O657" s="241"/>
      <c r="P657" s="241"/>
      <c r="Q657" s="241"/>
      <c r="R657" s="241"/>
      <c r="S657" s="241"/>
      <c r="T657" s="242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3" t="s">
        <v>159</v>
      </c>
      <c r="AU657" s="243" t="s">
        <v>86</v>
      </c>
      <c r="AV657" s="13" t="s">
        <v>86</v>
      </c>
      <c r="AW657" s="13" t="s">
        <v>32</v>
      </c>
      <c r="AX657" s="13" t="s">
        <v>76</v>
      </c>
      <c r="AY657" s="243" t="s">
        <v>151</v>
      </c>
    </row>
    <row r="658" s="14" customFormat="1">
      <c r="A658" s="14"/>
      <c r="B658" s="244"/>
      <c r="C658" s="245"/>
      <c r="D658" s="234" t="s">
        <v>159</v>
      </c>
      <c r="E658" s="246" t="s">
        <v>1</v>
      </c>
      <c r="F658" s="247" t="s">
        <v>161</v>
      </c>
      <c r="G658" s="245"/>
      <c r="H658" s="248">
        <v>26.687999999999999</v>
      </c>
      <c r="I658" s="249"/>
      <c r="J658" s="245"/>
      <c r="K658" s="245"/>
      <c r="L658" s="250"/>
      <c r="M658" s="251"/>
      <c r="N658" s="252"/>
      <c r="O658" s="252"/>
      <c r="P658" s="252"/>
      <c r="Q658" s="252"/>
      <c r="R658" s="252"/>
      <c r="S658" s="252"/>
      <c r="T658" s="253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4" t="s">
        <v>159</v>
      </c>
      <c r="AU658" s="254" t="s">
        <v>86</v>
      </c>
      <c r="AV658" s="14" t="s">
        <v>158</v>
      </c>
      <c r="AW658" s="14" t="s">
        <v>32</v>
      </c>
      <c r="AX658" s="14" t="s">
        <v>84</v>
      </c>
      <c r="AY658" s="254" t="s">
        <v>151</v>
      </c>
    </row>
    <row r="659" s="2" customFormat="1">
      <c r="A659" s="39"/>
      <c r="B659" s="40"/>
      <c r="C659" s="219" t="s">
        <v>677</v>
      </c>
      <c r="D659" s="219" t="s">
        <v>153</v>
      </c>
      <c r="E659" s="220" t="s">
        <v>678</v>
      </c>
      <c r="F659" s="221" t="s">
        <v>679</v>
      </c>
      <c r="G659" s="222" t="s">
        <v>232</v>
      </c>
      <c r="H659" s="223">
        <v>76.475999999999999</v>
      </c>
      <c r="I659" s="224"/>
      <c r="J659" s="225">
        <f>ROUND(I659*H659,2)</f>
        <v>0</v>
      </c>
      <c r="K659" s="221" t="s">
        <v>157</v>
      </c>
      <c r="L659" s="45"/>
      <c r="M659" s="226" t="s">
        <v>1</v>
      </c>
      <c r="N659" s="227" t="s">
        <v>41</v>
      </c>
      <c r="O659" s="92"/>
      <c r="P659" s="228">
        <f>O659*H659</f>
        <v>0</v>
      </c>
      <c r="Q659" s="228">
        <v>0</v>
      </c>
      <c r="R659" s="228">
        <f>Q659*H659</f>
        <v>0</v>
      </c>
      <c r="S659" s="228">
        <v>0</v>
      </c>
      <c r="T659" s="229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30" t="s">
        <v>158</v>
      </c>
      <c r="AT659" s="230" t="s">
        <v>153</v>
      </c>
      <c r="AU659" s="230" t="s">
        <v>86</v>
      </c>
      <c r="AY659" s="18" t="s">
        <v>151</v>
      </c>
      <c r="BE659" s="231">
        <f>IF(N659="základní",J659,0)</f>
        <v>0</v>
      </c>
      <c r="BF659" s="231">
        <f>IF(N659="snížená",J659,0)</f>
        <v>0</v>
      </c>
      <c r="BG659" s="231">
        <f>IF(N659="zákl. přenesená",J659,0)</f>
        <v>0</v>
      </c>
      <c r="BH659" s="231">
        <f>IF(N659="sníž. přenesená",J659,0)</f>
        <v>0</v>
      </c>
      <c r="BI659" s="231">
        <f>IF(N659="nulová",J659,0)</f>
        <v>0</v>
      </c>
      <c r="BJ659" s="18" t="s">
        <v>84</v>
      </c>
      <c r="BK659" s="231">
        <f>ROUND(I659*H659,2)</f>
        <v>0</v>
      </c>
      <c r="BL659" s="18" t="s">
        <v>158</v>
      </c>
      <c r="BM659" s="230" t="s">
        <v>680</v>
      </c>
    </row>
    <row r="660" s="15" customFormat="1">
      <c r="A660" s="15"/>
      <c r="B660" s="255"/>
      <c r="C660" s="256"/>
      <c r="D660" s="234" t="s">
        <v>159</v>
      </c>
      <c r="E660" s="257" t="s">
        <v>1</v>
      </c>
      <c r="F660" s="258" t="s">
        <v>646</v>
      </c>
      <c r="G660" s="256"/>
      <c r="H660" s="257" t="s">
        <v>1</v>
      </c>
      <c r="I660" s="259"/>
      <c r="J660" s="256"/>
      <c r="K660" s="256"/>
      <c r="L660" s="260"/>
      <c r="M660" s="261"/>
      <c r="N660" s="262"/>
      <c r="O660" s="262"/>
      <c r="P660" s="262"/>
      <c r="Q660" s="262"/>
      <c r="R660" s="262"/>
      <c r="S660" s="262"/>
      <c r="T660" s="263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64" t="s">
        <v>159</v>
      </c>
      <c r="AU660" s="264" t="s">
        <v>86</v>
      </c>
      <c r="AV660" s="15" t="s">
        <v>84</v>
      </c>
      <c r="AW660" s="15" t="s">
        <v>32</v>
      </c>
      <c r="AX660" s="15" t="s">
        <v>76</v>
      </c>
      <c r="AY660" s="264" t="s">
        <v>151</v>
      </c>
    </row>
    <row r="661" s="13" customFormat="1">
      <c r="A661" s="13"/>
      <c r="B661" s="232"/>
      <c r="C661" s="233"/>
      <c r="D661" s="234" t="s">
        <v>159</v>
      </c>
      <c r="E661" s="235" t="s">
        <v>1</v>
      </c>
      <c r="F661" s="236" t="s">
        <v>681</v>
      </c>
      <c r="G661" s="233"/>
      <c r="H661" s="237">
        <v>76.475999999999999</v>
      </c>
      <c r="I661" s="238"/>
      <c r="J661" s="233"/>
      <c r="K661" s="233"/>
      <c r="L661" s="239"/>
      <c r="M661" s="240"/>
      <c r="N661" s="241"/>
      <c r="O661" s="241"/>
      <c r="P661" s="241"/>
      <c r="Q661" s="241"/>
      <c r="R661" s="241"/>
      <c r="S661" s="241"/>
      <c r="T661" s="242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3" t="s">
        <v>159</v>
      </c>
      <c r="AU661" s="243" t="s">
        <v>86</v>
      </c>
      <c r="AV661" s="13" t="s">
        <v>86</v>
      </c>
      <c r="AW661" s="13" t="s">
        <v>32</v>
      </c>
      <c r="AX661" s="13" t="s">
        <v>76</v>
      </c>
      <c r="AY661" s="243" t="s">
        <v>151</v>
      </c>
    </row>
    <row r="662" s="14" customFormat="1">
      <c r="A662" s="14"/>
      <c r="B662" s="244"/>
      <c r="C662" s="245"/>
      <c r="D662" s="234" t="s">
        <v>159</v>
      </c>
      <c r="E662" s="246" t="s">
        <v>1</v>
      </c>
      <c r="F662" s="247" t="s">
        <v>161</v>
      </c>
      <c r="G662" s="245"/>
      <c r="H662" s="248">
        <v>76.475999999999999</v>
      </c>
      <c r="I662" s="249"/>
      <c r="J662" s="245"/>
      <c r="K662" s="245"/>
      <c r="L662" s="250"/>
      <c r="M662" s="251"/>
      <c r="N662" s="252"/>
      <c r="O662" s="252"/>
      <c r="P662" s="252"/>
      <c r="Q662" s="252"/>
      <c r="R662" s="252"/>
      <c r="S662" s="252"/>
      <c r="T662" s="253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4" t="s">
        <v>159</v>
      </c>
      <c r="AU662" s="254" t="s">
        <v>86</v>
      </c>
      <c r="AV662" s="14" t="s">
        <v>158</v>
      </c>
      <c r="AW662" s="14" t="s">
        <v>32</v>
      </c>
      <c r="AX662" s="14" t="s">
        <v>84</v>
      </c>
      <c r="AY662" s="254" t="s">
        <v>151</v>
      </c>
    </row>
    <row r="663" s="2" customFormat="1">
      <c r="A663" s="39"/>
      <c r="B663" s="40"/>
      <c r="C663" s="219" t="s">
        <v>390</v>
      </c>
      <c r="D663" s="219" t="s">
        <v>153</v>
      </c>
      <c r="E663" s="220" t="s">
        <v>682</v>
      </c>
      <c r="F663" s="221" t="s">
        <v>683</v>
      </c>
      <c r="G663" s="222" t="s">
        <v>232</v>
      </c>
      <c r="H663" s="223">
        <v>3059.04</v>
      </c>
      <c r="I663" s="224"/>
      <c r="J663" s="225">
        <f>ROUND(I663*H663,2)</f>
        <v>0</v>
      </c>
      <c r="K663" s="221" t="s">
        <v>157</v>
      </c>
      <c r="L663" s="45"/>
      <c r="M663" s="226" t="s">
        <v>1</v>
      </c>
      <c r="N663" s="227" t="s">
        <v>41</v>
      </c>
      <c r="O663" s="92"/>
      <c r="P663" s="228">
        <f>O663*H663</f>
        <v>0</v>
      </c>
      <c r="Q663" s="228">
        <v>0</v>
      </c>
      <c r="R663" s="228">
        <f>Q663*H663</f>
        <v>0</v>
      </c>
      <c r="S663" s="228">
        <v>0</v>
      </c>
      <c r="T663" s="229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30" t="s">
        <v>158</v>
      </c>
      <c r="AT663" s="230" t="s">
        <v>153</v>
      </c>
      <c r="AU663" s="230" t="s">
        <v>86</v>
      </c>
      <c r="AY663" s="18" t="s">
        <v>151</v>
      </c>
      <c r="BE663" s="231">
        <f>IF(N663="základní",J663,0)</f>
        <v>0</v>
      </c>
      <c r="BF663" s="231">
        <f>IF(N663="snížená",J663,0)</f>
        <v>0</v>
      </c>
      <c r="BG663" s="231">
        <f>IF(N663="zákl. přenesená",J663,0)</f>
        <v>0</v>
      </c>
      <c r="BH663" s="231">
        <f>IF(N663="sníž. přenesená",J663,0)</f>
        <v>0</v>
      </c>
      <c r="BI663" s="231">
        <f>IF(N663="nulová",J663,0)</f>
        <v>0</v>
      </c>
      <c r="BJ663" s="18" t="s">
        <v>84</v>
      </c>
      <c r="BK663" s="231">
        <f>ROUND(I663*H663,2)</f>
        <v>0</v>
      </c>
      <c r="BL663" s="18" t="s">
        <v>158</v>
      </c>
      <c r="BM663" s="230" t="s">
        <v>684</v>
      </c>
    </row>
    <row r="664" s="15" customFormat="1">
      <c r="A664" s="15"/>
      <c r="B664" s="255"/>
      <c r="C664" s="256"/>
      <c r="D664" s="234" t="s">
        <v>159</v>
      </c>
      <c r="E664" s="257" t="s">
        <v>1</v>
      </c>
      <c r="F664" s="258" t="s">
        <v>652</v>
      </c>
      <c r="G664" s="256"/>
      <c r="H664" s="257" t="s">
        <v>1</v>
      </c>
      <c r="I664" s="259"/>
      <c r="J664" s="256"/>
      <c r="K664" s="256"/>
      <c r="L664" s="260"/>
      <c r="M664" s="261"/>
      <c r="N664" s="262"/>
      <c r="O664" s="262"/>
      <c r="P664" s="262"/>
      <c r="Q664" s="262"/>
      <c r="R664" s="262"/>
      <c r="S664" s="262"/>
      <c r="T664" s="263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64" t="s">
        <v>159</v>
      </c>
      <c r="AU664" s="264" t="s">
        <v>86</v>
      </c>
      <c r="AV664" s="15" t="s">
        <v>84</v>
      </c>
      <c r="AW664" s="15" t="s">
        <v>32</v>
      </c>
      <c r="AX664" s="15" t="s">
        <v>76</v>
      </c>
      <c r="AY664" s="264" t="s">
        <v>151</v>
      </c>
    </row>
    <row r="665" s="13" customFormat="1">
      <c r="A665" s="13"/>
      <c r="B665" s="232"/>
      <c r="C665" s="233"/>
      <c r="D665" s="234" t="s">
        <v>159</v>
      </c>
      <c r="E665" s="235" t="s">
        <v>1</v>
      </c>
      <c r="F665" s="236" t="s">
        <v>685</v>
      </c>
      <c r="G665" s="233"/>
      <c r="H665" s="237">
        <v>3059.04</v>
      </c>
      <c r="I665" s="238"/>
      <c r="J665" s="233"/>
      <c r="K665" s="233"/>
      <c r="L665" s="239"/>
      <c r="M665" s="240"/>
      <c r="N665" s="241"/>
      <c r="O665" s="241"/>
      <c r="P665" s="241"/>
      <c r="Q665" s="241"/>
      <c r="R665" s="241"/>
      <c r="S665" s="241"/>
      <c r="T665" s="242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3" t="s">
        <v>159</v>
      </c>
      <c r="AU665" s="243" t="s">
        <v>86</v>
      </c>
      <c r="AV665" s="13" t="s">
        <v>86</v>
      </c>
      <c r="AW665" s="13" t="s">
        <v>32</v>
      </c>
      <c r="AX665" s="13" t="s">
        <v>76</v>
      </c>
      <c r="AY665" s="243" t="s">
        <v>151</v>
      </c>
    </row>
    <row r="666" s="14" customFormat="1">
      <c r="A666" s="14"/>
      <c r="B666" s="244"/>
      <c r="C666" s="245"/>
      <c r="D666" s="234" t="s">
        <v>159</v>
      </c>
      <c r="E666" s="246" t="s">
        <v>1</v>
      </c>
      <c r="F666" s="247" t="s">
        <v>161</v>
      </c>
      <c r="G666" s="245"/>
      <c r="H666" s="248">
        <v>3059.04</v>
      </c>
      <c r="I666" s="249"/>
      <c r="J666" s="245"/>
      <c r="K666" s="245"/>
      <c r="L666" s="250"/>
      <c r="M666" s="251"/>
      <c r="N666" s="252"/>
      <c r="O666" s="252"/>
      <c r="P666" s="252"/>
      <c r="Q666" s="252"/>
      <c r="R666" s="252"/>
      <c r="S666" s="252"/>
      <c r="T666" s="253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4" t="s">
        <v>159</v>
      </c>
      <c r="AU666" s="254" t="s">
        <v>86</v>
      </c>
      <c r="AV666" s="14" t="s">
        <v>158</v>
      </c>
      <c r="AW666" s="14" t="s">
        <v>32</v>
      </c>
      <c r="AX666" s="14" t="s">
        <v>84</v>
      </c>
      <c r="AY666" s="254" t="s">
        <v>151</v>
      </c>
    </row>
    <row r="667" s="2" customFormat="1">
      <c r="A667" s="39"/>
      <c r="B667" s="40"/>
      <c r="C667" s="219" t="s">
        <v>686</v>
      </c>
      <c r="D667" s="219" t="s">
        <v>153</v>
      </c>
      <c r="E667" s="220" t="s">
        <v>687</v>
      </c>
      <c r="F667" s="221" t="s">
        <v>688</v>
      </c>
      <c r="G667" s="222" t="s">
        <v>232</v>
      </c>
      <c r="H667" s="223">
        <v>76.475999999999999</v>
      </c>
      <c r="I667" s="224"/>
      <c r="J667" s="225">
        <f>ROUND(I667*H667,2)</f>
        <v>0</v>
      </c>
      <c r="K667" s="221" t="s">
        <v>157</v>
      </c>
      <c r="L667" s="45"/>
      <c r="M667" s="226" t="s">
        <v>1</v>
      </c>
      <c r="N667" s="227" t="s">
        <v>41</v>
      </c>
      <c r="O667" s="92"/>
      <c r="P667" s="228">
        <f>O667*H667</f>
        <v>0</v>
      </c>
      <c r="Q667" s="228">
        <v>0</v>
      </c>
      <c r="R667" s="228">
        <f>Q667*H667</f>
        <v>0</v>
      </c>
      <c r="S667" s="228">
        <v>0</v>
      </c>
      <c r="T667" s="229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30" t="s">
        <v>158</v>
      </c>
      <c r="AT667" s="230" t="s">
        <v>153</v>
      </c>
      <c r="AU667" s="230" t="s">
        <v>86</v>
      </c>
      <c r="AY667" s="18" t="s">
        <v>151</v>
      </c>
      <c r="BE667" s="231">
        <f>IF(N667="základní",J667,0)</f>
        <v>0</v>
      </c>
      <c r="BF667" s="231">
        <f>IF(N667="snížená",J667,0)</f>
        <v>0</v>
      </c>
      <c r="BG667" s="231">
        <f>IF(N667="zákl. přenesená",J667,0)</f>
        <v>0</v>
      </c>
      <c r="BH667" s="231">
        <f>IF(N667="sníž. přenesená",J667,0)</f>
        <v>0</v>
      </c>
      <c r="BI667" s="231">
        <f>IF(N667="nulová",J667,0)</f>
        <v>0</v>
      </c>
      <c r="BJ667" s="18" t="s">
        <v>84</v>
      </c>
      <c r="BK667" s="231">
        <f>ROUND(I667*H667,2)</f>
        <v>0</v>
      </c>
      <c r="BL667" s="18" t="s">
        <v>158</v>
      </c>
      <c r="BM667" s="230" t="s">
        <v>689</v>
      </c>
    </row>
    <row r="668" s="2" customFormat="1">
      <c r="A668" s="39"/>
      <c r="B668" s="40"/>
      <c r="C668" s="219" t="s">
        <v>394</v>
      </c>
      <c r="D668" s="219" t="s">
        <v>153</v>
      </c>
      <c r="E668" s="220" t="s">
        <v>690</v>
      </c>
      <c r="F668" s="221" t="s">
        <v>691</v>
      </c>
      <c r="G668" s="222" t="s">
        <v>232</v>
      </c>
      <c r="H668" s="223">
        <v>381.09199999999998</v>
      </c>
      <c r="I668" s="224"/>
      <c r="J668" s="225">
        <f>ROUND(I668*H668,2)</f>
        <v>0</v>
      </c>
      <c r="K668" s="221" t="s">
        <v>157</v>
      </c>
      <c r="L668" s="45"/>
      <c r="M668" s="226" t="s">
        <v>1</v>
      </c>
      <c r="N668" s="227" t="s">
        <v>41</v>
      </c>
      <c r="O668" s="92"/>
      <c r="P668" s="228">
        <f>O668*H668</f>
        <v>0</v>
      </c>
      <c r="Q668" s="228">
        <v>0</v>
      </c>
      <c r="R668" s="228">
        <f>Q668*H668</f>
        <v>0</v>
      </c>
      <c r="S668" s="228">
        <v>0</v>
      </c>
      <c r="T668" s="229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30" t="s">
        <v>158</v>
      </c>
      <c r="AT668" s="230" t="s">
        <v>153</v>
      </c>
      <c r="AU668" s="230" t="s">
        <v>86</v>
      </c>
      <c r="AY668" s="18" t="s">
        <v>151</v>
      </c>
      <c r="BE668" s="231">
        <f>IF(N668="základní",J668,0)</f>
        <v>0</v>
      </c>
      <c r="BF668" s="231">
        <f>IF(N668="snížená",J668,0)</f>
        <v>0</v>
      </c>
      <c r="BG668" s="231">
        <f>IF(N668="zákl. přenesená",J668,0)</f>
        <v>0</v>
      </c>
      <c r="BH668" s="231">
        <f>IF(N668="sníž. přenesená",J668,0)</f>
        <v>0</v>
      </c>
      <c r="BI668" s="231">
        <f>IF(N668="nulová",J668,0)</f>
        <v>0</v>
      </c>
      <c r="BJ668" s="18" t="s">
        <v>84</v>
      </c>
      <c r="BK668" s="231">
        <f>ROUND(I668*H668,2)</f>
        <v>0</v>
      </c>
      <c r="BL668" s="18" t="s">
        <v>158</v>
      </c>
      <c r="BM668" s="230" t="s">
        <v>692</v>
      </c>
    </row>
    <row r="669" s="13" customFormat="1">
      <c r="A669" s="13"/>
      <c r="B669" s="232"/>
      <c r="C669" s="233"/>
      <c r="D669" s="234" t="s">
        <v>159</v>
      </c>
      <c r="E669" s="235" t="s">
        <v>1</v>
      </c>
      <c r="F669" s="236" t="s">
        <v>693</v>
      </c>
      <c r="G669" s="233"/>
      <c r="H669" s="237">
        <v>53.399999999999999</v>
      </c>
      <c r="I669" s="238"/>
      <c r="J669" s="233"/>
      <c r="K669" s="233"/>
      <c r="L669" s="239"/>
      <c r="M669" s="240"/>
      <c r="N669" s="241"/>
      <c r="O669" s="241"/>
      <c r="P669" s="241"/>
      <c r="Q669" s="241"/>
      <c r="R669" s="241"/>
      <c r="S669" s="241"/>
      <c r="T669" s="242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3" t="s">
        <v>159</v>
      </c>
      <c r="AU669" s="243" t="s">
        <v>86</v>
      </c>
      <c r="AV669" s="13" t="s">
        <v>86</v>
      </c>
      <c r="AW669" s="13" t="s">
        <v>32</v>
      </c>
      <c r="AX669" s="13" t="s">
        <v>76</v>
      </c>
      <c r="AY669" s="243" t="s">
        <v>151</v>
      </c>
    </row>
    <row r="670" s="15" customFormat="1">
      <c r="A670" s="15"/>
      <c r="B670" s="255"/>
      <c r="C670" s="256"/>
      <c r="D670" s="234" t="s">
        <v>159</v>
      </c>
      <c r="E670" s="257" t="s">
        <v>1</v>
      </c>
      <c r="F670" s="258" t="s">
        <v>694</v>
      </c>
      <c r="G670" s="256"/>
      <c r="H670" s="257" t="s">
        <v>1</v>
      </c>
      <c r="I670" s="259"/>
      <c r="J670" s="256"/>
      <c r="K670" s="256"/>
      <c r="L670" s="260"/>
      <c r="M670" s="261"/>
      <c r="N670" s="262"/>
      <c r="O670" s="262"/>
      <c r="P670" s="262"/>
      <c r="Q670" s="262"/>
      <c r="R670" s="262"/>
      <c r="S670" s="262"/>
      <c r="T670" s="263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64" t="s">
        <v>159</v>
      </c>
      <c r="AU670" s="264" t="s">
        <v>86</v>
      </c>
      <c r="AV670" s="15" t="s">
        <v>84</v>
      </c>
      <c r="AW670" s="15" t="s">
        <v>32</v>
      </c>
      <c r="AX670" s="15" t="s">
        <v>76</v>
      </c>
      <c r="AY670" s="264" t="s">
        <v>151</v>
      </c>
    </row>
    <row r="671" s="13" customFormat="1">
      <c r="A671" s="13"/>
      <c r="B671" s="232"/>
      <c r="C671" s="233"/>
      <c r="D671" s="234" t="s">
        <v>159</v>
      </c>
      <c r="E671" s="235" t="s">
        <v>1</v>
      </c>
      <c r="F671" s="236" t="s">
        <v>695</v>
      </c>
      <c r="G671" s="233"/>
      <c r="H671" s="237">
        <v>163.846</v>
      </c>
      <c r="I671" s="238"/>
      <c r="J671" s="233"/>
      <c r="K671" s="233"/>
      <c r="L671" s="239"/>
      <c r="M671" s="240"/>
      <c r="N671" s="241"/>
      <c r="O671" s="241"/>
      <c r="P671" s="241"/>
      <c r="Q671" s="241"/>
      <c r="R671" s="241"/>
      <c r="S671" s="241"/>
      <c r="T671" s="242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3" t="s">
        <v>159</v>
      </c>
      <c r="AU671" s="243" t="s">
        <v>86</v>
      </c>
      <c r="AV671" s="13" t="s">
        <v>86</v>
      </c>
      <c r="AW671" s="13" t="s">
        <v>32</v>
      </c>
      <c r="AX671" s="13" t="s">
        <v>76</v>
      </c>
      <c r="AY671" s="243" t="s">
        <v>151</v>
      </c>
    </row>
    <row r="672" s="13" customFormat="1">
      <c r="A672" s="13"/>
      <c r="B672" s="232"/>
      <c r="C672" s="233"/>
      <c r="D672" s="234" t="s">
        <v>159</v>
      </c>
      <c r="E672" s="235" t="s">
        <v>1</v>
      </c>
      <c r="F672" s="236" t="s">
        <v>696</v>
      </c>
      <c r="G672" s="233"/>
      <c r="H672" s="237">
        <v>163.846</v>
      </c>
      <c r="I672" s="238"/>
      <c r="J672" s="233"/>
      <c r="K672" s="233"/>
      <c r="L672" s="239"/>
      <c r="M672" s="240"/>
      <c r="N672" s="241"/>
      <c r="O672" s="241"/>
      <c r="P672" s="241"/>
      <c r="Q672" s="241"/>
      <c r="R672" s="241"/>
      <c r="S672" s="241"/>
      <c r="T672" s="242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3" t="s">
        <v>159</v>
      </c>
      <c r="AU672" s="243" t="s">
        <v>86</v>
      </c>
      <c r="AV672" s="13" t="s">
        <v>86</v>
      </c>
      <c r="AW672" s="13" t="s">
        <v>32</v>
      </c>
      <c r="AX672" s="13" t="s">
        <v>76</v>
      </c>
      <c r="AY672" s="243" t="s">
        <v>151</v>
      </c>
    </row>
    <row r="673" s="14" customFormat="1">
      <c r="A673" s="14"/>
      <c r="B673" s="244"/>
      <c r="C673" s="245"/>
      <c r="D673" s="234" t="s">
        <v>159</v>
      </c>
      <c r="E673" s="246" t="s">
        <v>1</v>
      </c>
      <c r="F673" s="247" t="s">
        <v>161</v>
      </c>
      <c r="G673" s="245"/>
      <c r="H673" s="248">
        <v>381.09199999999998</v>
      </c>
      <c r="I673" s="249"/>
      <c r="J673" s="245"/>
      <c r="K673" s="245"/>
      <c r="L673" s="250"/>
      <c r="M673" s="251"/>
      <c r="N673" s="252"/>
      <c r="O673" s="252"/>
      <c r="P673" s="252"/>
      <c r="Q673" s="252"/>
      <c r="R673" s="252"/>
      <c r="S673" s="252"/>
      <c r="T673" s="253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4" t="s">
        <v>159</v>
      </c>
      <c r="AU673" s="254" t="s">
        <v>86</v>
      </c>
      <c r="AV673" s="14" t="s">
        <v>158</v>
      </c>
      <c r="AW673" s="14" t="s">
        <v>32</v>
      </c>
      <c r="AX673" s="14" t="s">
        <v>84</v>
      </c>
      <c r="AY673" s="254" t="s">
        <v>151</v>
      </c>
    </row>
    <row r="674" s="2" customFormat="1" ht="16.5" customHeight="1">
      <c r="A674" s="39"/>
      <c r="B674" s="40"/>
      <c r="C674" s="219" t="s">
        <v>697</v>
      </c>
      <c r="D674" s="219" t="s">
        <v>153</v>
      </c>
      <c r="E674" s="220" t="s">
        <v>698</v>
      </c>
      <c r="F674" s="221" t="s">
        <v>699</v>
      </c>
      <c r="G674" s="222" t="s">
        <v>232</v>
      </c>
      <c r="H674" s="223">
        <v>43.600000000000001</v>
      </c>
      <c r="I674" s="224"/>
      <c r="J674" s="225">
        <f>ROUND(I674*H674,2)</f>
        <v>0</v>
      </c>
      <c r="K674" s="221" t="s">
        <v>157</v>
      </c>
      <c r="L674" s="45"/>
      <c r="M674" s="226" t="s">
        <v>1</v>
      </c>
      <c r="N674" s="227" t="s">
        <v>41</v>
      </c>
      <c r="O674" s="92"/>
      <c r="P674" s="228">
        <f>O674*H674</f>
        <v>0</v>
      </c>
      <c r="Q674" s="228">
        <v>0</v>
      </c>
      <c r="R674" s="228">
        <f>Q674*H674</f>
        <v>0</v>
      </c>
      <c r="S674" s="228">
        <v>0</v>
      </c>
      <c r="T674" s="229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30" t="s">
        <v>158</v>
      </c>
      <c r="AT674" s="230" t="s">
        <v>153</v>
      </c>
      <c r="AU674" s="230" t="s">
        <v>86</v>
      </c>
      <c r="AY674" s="18" t="s">
        <v>151</v>
      </c>
      <c r="BE674" s="231">
        <f>IF(N674="základní",J674,0)</f>
        <v>0</v>
      </c>
      <c r="BF674" s="231">
        <f>IF(N674="snížená",J674,0)</f>
        <v>0</v>
      </c>
      <c r="BG674" s="231">
        <f>IF(N674="zákl. přenesená",J674,0)</f>
        <v>0</v>
      </c>
      <c r="BH674" s="231">
        <f>IF(N674="sníž. přenesená",J674,0)</f>
        <v>0</v>
      </c>
      <c r="BI674" s="231">
        <f>IF(N674="nulová",J674,0)</f>
        <v>0</v>
      </c>
      <c r="BJ674" s="18" t="s">
        <v>84</v>
      </c>
      <c r="BK674" s="231">
        <f>ROUND(I674*H674,2)</f>
        <v>0</v>
      </c>
      <c r="BL674" s="18" t="s">
        <v>158</v>
      </c>
      <c r="BM674" s="230" t="s">
        <v>700</v>
      </c>
    </row>
    <row r="675" s="15" customFormat="1">
      <c r="A675" s="15"/>
      <c r="B675" s="255"/>
      <c r="C675" s="256"/>
      <c r="D675" s="234" t="s">
        <v>159</v>
      </c>
      <c r="E675" s="257" t="s">
        <v>1</v>
      </c>
      <c r="F675" s="258" t="s">
        <v>701</v>
      </c>
      <c r="G675" s="256"/>
      <c r="H675" s="257" t="s">
        <v>1</v>
      </c>
      <c r="I675" s="259"/>
      <c r="J675" s="256"/>
      <c r="K675" s="256"/>
      <c r="L675" s="260"/>
      <c r="M675" s="261"/>
      <c r="N675" s="262"/>
      <c r="O675" s="262"/>
      <c r="P675" s="262"/>
      <c r="Q675" s="262"/>
      <c r="R675" s="262"/>
      <c r="S675" s="262"/>
      <c r="T675" s="263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T675" s="264" t="s">
        <v>159</v>
      </c>
      <c r="AU675" s="264" t="s">
        <v>86</v>
      </c>
      <c r="AV675" s="15" t="s">
        <v>84</v>
      </c>
      <c r="AW675" s="15" t="s">
        <v>32</v>
      </c>
      <c r="AX675" s="15" t="s">
        <v>76</v>
      </c>
      <c r="AY675" s="264" t="s">
        <v>151</v>
      </c>
    </row>
    <row r="676" s="13" customFormat="1">
      <c r="A676" s="13"/>
      <c r="B676" s="232"/>
      <c r="C676" s="233"/>
      <c r="D676" s="234" t="s">
        <v>159</v>
      </c>
      <c r="E676" s="235" t="s">
        <v>1</v>
      </c>
      <c r="F676" s="236" t="s">
        <v>702</v>
      </c>
      <c r="G676" s="233"/>
      <c r="H676" s="237">
        <v>43.600000000000001</v>
      </c>
      <c r="I676" s="238"/>
      <c r="J676" s="233"/>
      <c r="K676" s="233"/>
      <c r="L676" s="239"/>
      <c r="M676" s="240"/>
      <c r="N676" s="241"/>
      <c r="O676" s="241"/>
      <c r="P676" s="241"/>
      <c r="Q676" s="241"/>
      <c r="R676" s="241"/>
      <c r="S676" s="241"/>
      <c r="T676" s="242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3" t="s">
        <v>159</v>
      </c>
      <c r="AU676" s="243" t="s">
        <v>86</v>
      </c>
      <c r="AV676" s="13" t="s">
        <v>86</v>
      </c>
      <c r="AW676" s="13" t="s">
        <v>32</v>
      </c>
      <c r="AX676" s="13" t="s">
        <v>76</v>
      </c>
      <c r="AY676" s="243" t="s">
        <v>151</v>
      </c>
    </row>
    <row r="677" s="14" customFormat="1">
      <c r="A677" s="14"/>
      <c r="B677" s="244"/>
      <c r="C677" s="245"/>
      <c r="D677" s="234" t="s">
        <v>159</v>
      </c>
      <c r="E677" s="246" t="s">
        <v>1</v>
      </c>
      <c r="F677" s="247" t="s">
        <v>161</v>
      </c>
      <c r="G677" s="245"/>
      <c r="H677" s="248">
        <v>43.600000000000001</v>
      </c>
      <c r="I677" s="249"/>
      <c r="J677" s="245"/>
      <c r="K677" s="245"/>
      <c r="L677" s="250"/>
      <c r="M677" s="251"/>
      <c r="N677" s="252"/>
      <c r="O677" s="252"/>
      <c r="P677" s="252"/>
      <c r="Q677" s="252"/>
      <c r="R677" s="252"/>
      <c r="S677" s="252"/>
      <c r="T677" s="253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4" t="s">
        <v>159</v>
      </c>
      <c r="AU677" s="254" t="s">
        <v>86</v>
      </c>
      <c r="AV677" s="14" t="s">
        <v>158</v>
      </c>
      <c r="AW677" s="14" t="s">
        <v>32</v>
      </c>
      <c r="AX677" s="14" t="s">
        <v>84</v>
      </c>
      <c r="AY677" s="254" t="s">
        <v>151</v>
      </c>
    </row>
    <row r="678" s="2" customFormat="1" ht="16.5" customHeight="1">
      <c r="A678" s="39"/>
      <c r="B678" s="40"/>
      <c r="C678" s="219" t="s">
        <v>398</v>
      </c>
      <c r="D678" s="219" t="s">
        <v>153</v>
      </c>
      <c r="E678" s="220" t="s">
        <v>703</v>
      </c>
      <c r="F678" s="221" t="s">
        <v>704</v>
      </c>
      <c r="G678" s="222" t="s">
        <v>232</v>
      </c>
      <c r="H678" s="223">
        <v>9.8000000000000007</v>
      </c>
      <c r="I678" s="224"/>
      <c r="J678" s="225">
        <f>ROUND(I678*H678,2)</f>
        <v>0</v>
      </c>
      <c r="K678" s="221" t="s">
        <v>157</v>
      </c>
      <c r="L678" s="45"/>
      <c r="M678" s="226" t="s">
        <v>1</v>
      </c>
      <c r="N678" s="227" t="s">
        <v>41</v>
      </c>
      <c r="O678" s="92"/>
      <c r="P678" s="228">
        <f>O678*H678</f>
        <v>0</v>
      </c>
      <c r="Q678" s="228">
        <v>0</v>
      </c>
      <c r="R678" s="228">
        <f>Q678*H678</f>
        <v>0</v>
      </c>
      <c r="S678" s="228">
        <v>0</v>
      </c>
      <c r="T678" s="229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30" t="s">
        <v>158</v>
      </c>
      <c r="AT678" s="230" t="s">
        <v>153</v>
      </c>
      <c r="AU678" s="230" t="s">
        <v>86</v>
      </c>
      <c r="AY678" s="18" t="s">
        <v>151</v>
      </c>
      <c r="BE678" s="231">
        <f>IF(N678="základní",J678,0)</f>
        <v>0</v>
      </c>
      <c r="BF678" s="231">
        <f>IF(N678="snížená",J678,0)</f>
        <v>0</v>
      </c>
      <c r="BG678" s="231">
        <f>IF(N678="zákl. přenesená",J678,0)</f>
        <v>0</v>
      </c>
      <c r="BH678" s="231">
        <f>IF(N678="sníž. přenesená",J678,0)</f>
        <v>0</v>
      </c>
      <c r="BI678" s="231">
        <f>IF(N678="nulová",J678,0)</f>
        <v>0</v>
      </c>
      <c r="BJ678" s="18" t="s">
        <v>84</v>
      </c>
      <c r="BK678" s="231">
        <f>ROUND(I678*H678,2)</f>
        <v>0</v>
      </c>
      <c r="BL678" s="18" t="s">
        <v>158</v>
      </c>
      <c r="BM678" s="230" t="s">
        <v>705</v>
      </c>
    </row>
    <row r="679" s="13" customFormat="1">
      <c r="A679" s="13"/>
      <c r="B679" s="232"/>
      <c r="C679" s="233"/>
      <c r="D679" s="234" t="s">
        <v>159</v>
      </c>
      <c r="E679" s="235" t="s">
        <v>1</v>
      </c>
      <c r="F679" s="236" t="s">
        <v>706</v>
      </c>
      <c r="G679" s="233"/>
      <c r="H679" s="237">
        <v>9.8000000000000007</v>
      </c>
      <c r="I679" s="238"/>
      <c r="J679" s="233"/>
      <c r="K679" s="233"/>
      <c r="L679" s="239"/>
      <c r="M679" s="240"/>
      <c r="N679" s="241"/>
      <c r="O679" s="241"/>
      <c r="P679" s="241"/>
      <c r="Q679" s="241"/>
      <c r="R679" s="241"/>
      <c r="S679" s="241"/>
      <c r="T679" s="242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3" t="s">
        <v>159</v>
      </c>
      <c r="AU679" s="243" t="s">
        <v>86</v>
      </c>
      <c r="AV679" s="13" t="s">
        <v>86</v>
      </c>
      <c r="AW679" s="13" t="s">
        <v>32</v>
      </c>
      <c r="AX679" s="13" t="s">
        <v>76</v>
      </c>
      <c r="AY679" s="243" t="s">
        <v>151</v>
      </c>
    </row>
    <row r="680" s="14" customFormat="1">
      <c r="A680" s="14"/>
      <c r="B680" s="244"/>
      <c r="C680" s="245"/>
      <c r="D680" s="234" t="s">
        <v>159</v>
      </c>
      <c r="E680" s="246" t="s">
        <v>1</v>
      </c>
      <c r="F680" s="247" t="s">
        <v>161</v>
      </c>
      <c r="G680" s="245"/>
      <c r="H680" s="248">
        <v>9.8000000000000007</v>
      </c>
      <c r="I680" s="249"/>
      <c r="J680" s="245"/>
      <c r="K680" s="245"/>
      <c r="L680" s="250"/>
      <c r="M680" s="251"/>
      <c r="N680" s="252"/>
      <c r="O680" s="252"/>
      <c r="P680" s="252"/>
      <c r="Q680" s="252"/>
      <c r="R680" s="252"/>
      <c r="S680" s="252"/>
      <c r="T680" s="253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4" t="s">
        <v>159</v>
      </c>
      <c r="AU680" s="254" t="s">
        <v>86</v>
      </c>
      <c r="AV680" s="14" t="s">
        <v>158</v>
      </c>
      <c r="AW680" s="14" t="s">
        <v>32</v>
      </c>
      <c r="AX680" s="14" t="s">
        <v>84</v>
      </c>
      <c r="AY680" s="254" t="s">
        <v>151</v>
      </c>
    </row>
    <row r="681" s="2" customFormat="1" ht="21.75" customHeight="1">
      <c r="A681" s="39"/>
      <c r="B681" s="40"/>
      <c r="C681" s="219" t="s">
        <v>707</v>
      </c>
      <c r="D681" s="219" t="s">
        <v>153</v>
      </c>
      <c r="E681" s="220" t="s">
        <v>708</v>
      </c>
      <c r="F681" s="221" t="s">
        <v>709</v>
      </c>
      <c r="G681" s="222" t="s">
        <v>198</v>
      </c>
      <c r="H681" s="223">
        <v>3</v>
      </c>
      <c r="I681" s="224"/>
      <c r="J681" s="225">
        <f>ROUND(I681*H681,2)</f>
        <v>0</v>
      </c>
      <c r="K681" s="221" t="s">
        <v>1</v>
      </c>
      <c r="L681" s="45"/>
      <c r="M681" s="226" t="s">
        <v>1</v>
      </c>
      <c r="N681" s="227" t="s">
        <v>41</v>
      </c>
      <c r="O681" s="92"/>
      <c r="P681" s="228">
        <f>O681*H681</f>
        <v>0</v>
      </c>
      <c r="Q681" s="228">
        <v>0</v>
      </c>
      <c r="R681" s="228">
        <f>Q681*H681</f>
        <v>0</v>
      </c>
      <c r="S681" s="228">
        <v>0</v>
      </c>
      <c r="T681" s="229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30" t="s">
        <v>158</v>
      </c>
      <c r="AT681" s="230" t="s">
        <v>153</v>
      </c>
      <c r="AU681" s="230" t="s">
        <v>86</v>
      </c>
      <c r="AY681" s="18" t="s">
        <v>151</v>
      </c>
      <c r="BE681" s="231">
        <f>IF(N681="základní",J681,0)</f>
        <v>0</v>
      </c>
      <c r="BF681" s="231">
        <f>IF(N681="snížená",J681,0)</f>
        <v>0</v>
      </c>
      <c r="BG681" s="231">
        <f>IF(N681="zákl. přenesená",J681,0)</f>
        <v>0</v>
      </c>
      <c r="BH681" s="231">
        <f>IF(N681="sníž. přenesená",J681,0)</f>
        <v>0</v>
      </c>
      <c r="BI681" s="231">
        <f>IF(N681="nulová",J681,0)</f>
        <v>0</v>
      </c>
      <c r="BJ681" s="18" t="s">
        <v>84</v>
      </c>
      <c r="BK681" s="231">
        <f>ROUND(I681*H681,2)</f>
        <v>0</v>
      </c>
      <c r="BL681" s="18" t="s">
        <v>158</v>
      </c>
      <c r="BM681" s="230" t="s">
        <v>710</v>
      </c>
    </row>
    <row r="682" s="13" customFormat="1">
      <c r="A682" s="13"/>
      <c r="B682" s="232"/>
      <c r="C682" s="233"/>
      <c r="D682" s="234" t="s">
        <v>159</v>
      </c>
      <c r="E682" s="235" t="s">
        <v>1</v>
      </c>
      <c r="F682" s="236" t="s">
        <v>711</v>
      </c>
      <c r="G682" s="233"/>
      <c r="H682" s="237">
        <v>3</v>
      </c>
      <c r="I682" s="238"/>
      <c r="J682" s="233"/>
      <c r="K682" s="233"/>
      <c r="L682" s="239"/>
      <c r="M682" s="240"/>
      <c r="N682" s="241"/>
      <c r="O682" s="241"/>
      <c r="P682" s="241"/>
      <c r="Q682" s="241"/>
      <c r="R682" s="241"/>
      <c r="S682" s="241"/>
      <c r="T682" s="242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3" t="s">
        <v>159</v>
      </c>
      <c r="AU682" s="243" t="s">
        <v>86</v>
      </c>
      <c r="AV682" s="13" t="s">
        <v>86</v>
      </c>
      <c r="AW682" s="13" t="s">
        <v>32</v>
      </c>
      <c r="AX682" s="13" t="s">
        <v>76</v>
      </c>
      <c r="AY682" s="243" t="s">
        <v>151</v>
      </c>
    </row>
    <row r="683" s="14" customFormat="1">
      <c r="A683" s="14"/>
      <c r="B683" s="244"/>
      <c r="C683" s="245"/>
      <c r="D683" s="234" t="s">
        <v>159</v>
      </c>
      <c r="E683" s="246" t="s">
        <v>1</v>
      </c>
      <c r="F683" s="247" t="s">
        <v>161</v>
      </c>
      <c r="G683" s="245"/>
      <c r="H683" s="248">
        <v>3</v>
      </c>
      <c r="I683" s="249"/>
      <c r="J683" s="245"/>
      <c r="K683" s="245"/>
      <c r="L683" s="250"/>
      <c r="M683" s="251"/>
      <c r="N683" s="252"/>
      <c r="O683" s="252"/>
      <c r="P683" s="252"/>
      <c r="Q683" s="252"/>
      <c r="R683" s="252"/>
      <c r="S683" s="252"/>
      <c r="T683" s="253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4" t="s">
        <v>159</v>
      </c>
      <c r="AU683" s="254" t="s">
        <v>86</v>
      </c>
      <c r="AV683" s="14" t="s">
        <v>158</v>
      </c>
      <c r="AW683" s="14" t="s">
        <v>32</v>
      </c>
      <c r="AX683" s="14" t="s">
        <v>84</v>
      </c>
      <c r="AY683" s="254" t="s">
        <v>151</v>
      </c>
    </row>
    <row r="684" s="2" customFormat="1">
      <c r="A684" s="39"/>
      <c r="B684" s="40"/>
      <c r="C684" s="219" t="s">
        <v>416</v>
      </c>
      <c r="D684" s="219" t="s">
        <v>153</v>
      </c>
      <c r="E684" s="220" t="s">
        <v>712</v>
      </c>
      <c r="F684" s="221" t="s">
        <v>713</v>
      </c>
      <c r="G684" s="222" t="s">
        <v>198</v>
      </c>
      <c r="H684" s="223">
        <v>7</v>
      </c>
      <c r="I684" s="224"/>
      <c r="J684" s="225">
        <f>ROUND(I684*H684,2)</f>
        <v>0</v>
      </c>
      <c r="K684" s="221" t="s">
        <v>1</v>
      </c>
      <c r="L684" s="45"/>
      <c r="M684" s="226" t="s">
        <v>1</v>
      </c>
      <c r="N684" s="227" t="s">
        <v>41</v>
      </c>
      <c r="O684" s="92"/>
      <c r="P684" s="228">
        <f>O684*H684</f>
        <v>0</v>
      </c>
      <c r="Q684" s="228">
        <v>0</v>
      </c>
      <c r="R684" s="228">
        <f>Q684*H684</f>
        <v>0</v>
      </c>
      <c r="S684" s="228">
        <v>0</v>
      </c>
      <c r="T684" s="229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30" t="s">
        <v>158</v>
      </c>
      <c r="AT684" s="230" t="s">
        <v>153</v>
      </c>
      <c r="AU684" s="230" t="s">
        <v>86</v>
      </c>
      <c r="AY684" s="18" t="s">
        <v>151</v>
      </c>
      <c r="BE684" s="231">
        <f>IF(N684="základní",J684,0)</f>
        <v>0</v>
      </c>
      <c r="BF684" s="231">
        <f>IF(N684="snížená",J684,0)</f>
        <v>0</v>
      </c>
      <c r="BG684" s="231">
        <f>IF(N684="zákl. přenesená",J684,0)</f>
        <v>0</v>
      </c>
      <c r="BH684" s="231">
        <f>IF(N684="sníž. přenesená",J684,0)</f>
        <v>0</v>
      </c>
      <c r="BI684" s="231">
        <f>IF(N684="nulová",J684,0)</f>
        <v>0</v>
      </c>
      <c r="BJ684" s="18" t="s">
        <v>84</v>
      </c>
      <c r="BK684" s="231">
        <f>ROUND(I684*H684,2)</f>
        <v>0</v>
      </c>
      <c r="BL684" s="18" t="s">
        <v>158</v>
      </c>
      <c r="BM684" s="230" t="s">
        <v>714</v>
      </c>
    </row>
    <row r="685" s="13" customFormat="1">
      <c r="A685" s="13"/>
      <c r="B685" s="232"/>
      <c r="C685" s="233"/>
      <c r="D685" s="234" t="s">
        <v>159</v>
      </c>
      <c r="E685" s="235" t="s">
        <v>1</v>
      </c>
      <c r="F685" s="236" t="s">
        <v>715</v>
      </c>
      <c r="G685" s="233"/>
      <c r="H685" s="237">
        <v>7</v>
      </c>
      <c r="I685" s="238"/>
      <c r="J685" s="233"/>
      <c r="K685" s="233"/>
      <c r="L685" s="239"/>
      <c r="M685" s="240"/>
      <c r="N685" s="241"/>
      <c r="O685" s="241"/>
      <c r="P685" s="241"/>
      <c r="Q685" s="241"/>
      <c r="R685" s="241"/>
      <c r="S685" s="241"/>
      <c r="T685" s="242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3" t="s">
        <v>159</v>
      </c>
      <c r="AU685" s="243" t="s">
        <v>86</v>
      </c>
      <c r="AV685" s="13" t="s">
        <v>86</v>
      </c>
      <c r="AW685" s="13" t="s">
        <v>32</v>
      </c>
      <c r="AX685" s="13" t="s">
        <v>76</v>
      </c>
      <c r="AY685" s="243" t="s">
        <v>151</v>
      </c>
    </row>
    <row r="686" s="14" customFormat="1">
      <c r="A686" s="14"/>
      <c r="B686" s="244"/>
      <c r="C686" s="245"/>
      <c r="D686" s="234" t="s">
        <v>159</v>
      </c>
      <c r="E686" s="246" t="s">
        <v>1</v>
      </c>
      <c r="F686" s="247" t="s">
        <v>161</v>
      </c>
      <c r="G686" s="245"/>
      <c r="H686" s="248">
        <v>7</v>
      </c>
      <c r="I686" s="249"/>
      <c r="J686" s="245"/>
      <c r="K686" s="245"/>
      <c r="L686" s="250"/>
      <c r="M686" s="251"/>
      <c r="N686" s="252"/>
      <c r="O686" s="252"/>
      <c r="P686" s="252"/>
      <c r="Q686" s="252"/>
      <c r="R686" s="252"/>
      <c r="S686" s="252"/>
      <c r="T686" s="253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4" t="s">
        <v>159</v>
      </c>
      <c r="AU686" s="254" t="s">
        <v>86</v>
      </c>
      <c r="AV686" s="14" t="s">
        <v>158</v>
      </c>
      <c r="AW686" s="14" t="s">
        <v>32</v>
      </c>
      <c r="AX686" s="14" t="s">
        <v>84</v>
      </c>
      <c r="AY686" s="254" t="s">
        <v>151</v>
      </c>
    </row>
    <row r="687" s="2" customFormat="1">
      <c r="A687" s="39"/>
      <c r="B687" s="40"/>
      <c r="C687" s="219" t="s">
        <v>716</v>
      </c>
      <c r="D687" s="219" t="s">
        <v>153</v>
      </c>
      <c r="E687" s="220" t="s">
        <v>717</v>
      </c>
      <c r="F687" s="221" t="s">
        <v>718</v>
      </c>
      <c r="G687" s="222" t="s">
        <v>198</v>
      </c>
      <c r="H687" s="223">
        <v>4</v>
      </c>
      <c r="I687" s="224"/>
      <c r="J687" s="225">
        <f>ROUND(I687*H687,2)</f>
        <v>0</v>
      </c>
      <c r="K687" s="221" t="s">
        <v>157</v>
      </c>
      <c r="L687" s="45"/>
      <c r="M687" s="226" t="s">
        <v>1</v>
      </c>
      <c r="N687" s="227" t="s">
        <v>41</v>
      </c>
      <c r="O687" s="92"/>
      <c r="P687" s="228">
        <f>O687*H687</f>
        <v>0</v>
      </c>
      <c r="Q687" s="228">
        <v>0</v>
      </c>
      <c r="R687" s="228">
        <f>Q687*H687</f>
        <v>0</v>
      </c>
      <c r="S687" s="228">
        <v>0</v>
      </c>
      <c r="T687" s="229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30" t="s">
        <v>158</v>
      </c>
      <c r="AT687" s="230" t="s">
        <v>153</v>
      </c>
      <c r="AU687" s="230" t="s">
        <v>86</v>
      </c>
      <c r="AY687" s="18" t="s">
        <v>151</v>
      </c>
      <c r="BE687" s="231">
        <f>IF(N687="základní",J687,0)</f>
        <v>0</v>
      </c>
      <c r="BF687" s="231">
        <f>IF(N687="snížená",J687,0)</f>
        <v>0</v>
      </c>
      <c r="BG687" s="231">
        <f>IF(N687="zákl. přenesená",J687,0)</f>
        <v>0</v>
      </c>
      <c r="BH687" s="231">
        <f>IF(N687="sníž. přenesená",J687,0)</f>
        <v>0</v>
      </c>
      <c r="BI687" s="231">
        <f>IF(N687="nulová",J687,0)</f>
        <v>0</v>
      </c>
      <c r="BJ687" s="18" t="s">
        <v>84</v>
      </c>
      <c r="BK687" s="231">
        <f>ROUND(I687*H687,2)</f>
        <v>0</v>
      </c>
      <c r="BL687" s="18" t="s">
        <v>158</v>
      </c>
      <c r="BM687" s="230" t="s">
        <v>719</v>
      </c>
    </row>
    <row r="688" s="15" customFormat="1">
      <c r="A688" s="15"/>
      <c r="B688" s="255"/>
      <c r="C688" s="256"/>
      <c r="D688" s="234" t="s">
        <v>159</v>
      </c>
      <c r="E688" s="257" t="s">
        <v>1</v>
      </c>
      <c r="F688" s="258" t="s">
        <v>720</v>
      </c>
      <c r="G688" s="256"/>
      <c r="H688" s="257" t="s">
        <v>1</v>
      </c>
      <c r="I688" s="259"/>
      <c r="J688" s="256"/>
      <c r="K688" s="256"/>
      <c r="L688" s="260"/>
      <c r="M688" s="261"/>
      <c r="N688" s="262"/>
      <c r="O688" s="262"/>
      <c r="P688" s="262"/>
      <c r="Q688" s="262"/>
      <c r="R688" s="262"/>
      <c r="S688" s="262"/>
      <c r="T688" s="263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64" t="s">
        <v>159</v>
      </c>
      <c r="AU688" s="264" t="s">
        <v>86</v>
      </c>
      <c r="AV688" s="15" t="s">
        <v>84</v>
      </c>
      <c r="AW688" s="15" t="s">
        <v>32</v>
      </c>
      <c r="AX688" s="15" t="s">
        <v>76</v>
      </c>
      <c r="AY688" s="264" t="s">
        <v>151</v>
      </c>
    </row>
    <row r="689" s="13" customFormat="1">
      <c r="A689" s="13"/>
      <c r="B689" s="232"/>
      <c r="C689" s="233"/>
      <c r="D689" s="234" t="s">
        <v>159</v>
      </c>
      <c r="E689" s="235" t="s">
        <v>1</v>
      </c>
      <c r="F689" s="236" t="s">
        <v>721</v>
      </c>
      <c r="G689" s="233"/>
      <c r="H689" s="237">
        <v>4</v>
      </c>
      <c r="I689" s="238"/>
      <c r="J689" s="233"/>
      <c r="K689" s="233"/>
      <c r="L689" s="239"/>
      <c r="M689" s="240"/>
      <c r="N689" s="241"/>
      <c r="O689" s="241"/>
      <c r="P689" s="241"/>
      <c r="Q689" s="241"/>
      <c r="R689" s="241"/>
      <c r="S689" s="241"/>
      <c r="T689" s="242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3" t="s">
        <v>159</v>
      </c>
      <c r="AU689" s="243" t="s">
        <v>86</v>
      </c>
      <c r="AV689" s="13" t="s">
        <v>86</v>
      </c>
      <c r="AW689" s="13" t="s">
        <v>32</v>
      </c>
      <c r="AX689" s="13" t="s">
        <v>76</v>
      </c>
      <c r="AY689" s="243" t="s">
        <v>151</v>
      </c>
    </row>
    <row r="690" s="14" customFormat="1">
      <c r="A690" s="14"/>
      <c r="B690" s="244"/>
      <c r="C690" s="245"/>
      <c r="D690" s="234" t="s">
        <v>159</v>
      </c>
      <c r="E690" s="246" t="s">
        <v>1</v>
      </c>
      <c r="F690" s="247" t="s">
        <v>161</v>
      </c>
      <c r="G690" s="245"/>
      <c r="H690" s="248">
        <v>4</v>
      </c>
      <c r="I690" s="249"/>
      <c r="J690" s="245"/>
      <c r="K690" s="245"/>
      <c r="L690" s="250"/>
      <c r="M690" s="251"/>
      <c r="N690" s="252"/>
      <c r="O690" s="252"/>
      <c r="P690" s="252"/>
      <c r="Q690" s="252"/>
      <c r="R690" s="252"/>
      <c r="S690" s="252"/>
      <c r="T690" s="253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4" t="s">
        <v>159</v>
      </c>
      <c r="AU690" s="254" t="s">
        <v>86</v>
      </c>
      <c r="AV690" s="14" t="s">
        <v>158</v>
      </c>
      <c r="AW690" s="14" t="s">
        <v>32</v>
      </c>
      <c r="AX690" s="14" t="s">
        <v>84</v>
      </c>
      <c r="AY690" s="254" t="s">
        <v>151</v>
      </c>
    </row>
    <row r="691" s="2" customFormat="1">
      <c r="A691" s="39"/>
      <c r="B691" s="40"/>
      <c r="C691" s="219" t="s">
        <v>444</v>
      </c>
      <c r="D691" s="219" t="s">
        <v>153</v>
      </c>
      <c r="E691" s="220" t="s">
        <v>722</v>
      </c>
      <c r="F691" s="221" t="s">
        <v>723</v>
      </c>
      <c r="G691" s="222" t="s">
        <v>198</v>
      </c>
      <c r="H691" s="223">
        <v>4</v>
      </c>
      <c r="I691" s="224"/>
      <c r="J691" s="225">
        <f>ROUND(I691*H691,2)</f>
        <v>0</v>
      </c>
      <c r="K691" s="221" t="s">
        <v>157</v>
      </c>
      <c r="L691" s="45"/>
      <c r="M691" s="226" t="s">
        <v>1</v>
      </c>
      <c r="N691" s="227" t="s">
        <v>41</v>
      </c>
      <c r="O691" s="92"/>
      <c r="P691" s="228">
        <f>O691*H691</f>
        <v>0</v>
      </c>
      <c r="Q691" s="228">
        <v>0</v>
      </c>
      <c r="R691" s="228">
        <f>Q691*H691</f>
        <v>0</v>
      </c>
      <c r="S691" s="228">
        <v>0</v>
      </c>
      <c r="T691" s="229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30" t="s">
        <v>158</v>
      </c>
      <c r="AT691" s="230" t="s">
        <v>153</v>
      </c>
      <c r="AU691" s="230" t="s">
        <v>86</v>
      </c>
      <c r="AY691" s="18" t="s">
        <v>151</v>
      </c>
      <c r="BE691" s="231">
        <f>IF(N691="základní",J691,0)</f>
        <v>0</v>
      </c>
      <c r="BF691" s="231">
        <f>IF(N691="snížená",J691,0)</f>
        <v>0</v>
      </c>
      <c r="BG691" s="231">
        <f>IF(N691="zákl. přenesená",J691,0)</f>
        <v>0</v>
      </c>
      <c r="BH691" s="231">
        <f>IF(N691="sníž. přenesená",J691,0)</f>
        <v>0</v>
      </c>
      <c r="BI691" s="231">
        <f>IF(N691="nulová",J691,0)</f>
        <v>0</v>
      </c>
      <c r="BJ691" s="18" t="s">
        <v>84</v>
      </c>
      <c r="BK691" s="231">
        <f>ROUND(I691*H691,2)</f>
        <v>0</v>
      </c>
      <c r="BL691" s="18" t="s">
        <v>158</v>
      </c>
      <c r="BM691" s="230" t="s">
        <v>724</v>
      </c>
    </row>
    <row r="692" s="15" customFormat="1">
      <c r="A692" s="15"/>
      <c r="B692" s="255"/>
      <c r="C692" s="256"/>
      <c r="D692" s="234" t="s">
        <v>159</v>
      </c>
      <c r="E692" s="257" t="s">
        <v>1</v>
      </c>
      <c r="F692" s="258" t="s">
        <v>720</v>
      </c>
      <c r="G692" s="256"/>
      <c r="H692" s="257" t="s">
        <v>1</v>
      </c>
      <c r="I692" s="259"/>
      <c r="J692" s="256"/>
      <c r="K692" s="256"/>
      <c r="L692" s="260"/>
      <c r="M692" s="261"/>
      <c r="N692" s="262"/>
      <c r="O692" s="262"/>
      <c r="P692" s="262"/>
      <c r="Q692" s="262"/>
      <c r="R692" s="262"/>
      <c r="S692" s="262"/>
      <c r="T692" s="263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64" t="s">
        <v>159</v>
      </c>
      <c r="AU692" s="264" t="s">
        <v>86</v>
      </c>
      <c r="AV692" s="15" t="s">
        <v>84</v>
      </c>
      <c r="AW692" s="15" t="s">
        <v>32</v>
      </c>
      <c r="AX692" s="15" t="s">
        <v>76</v>
      </c>
      <c r="AY692" s="264" t="s">
        <v>151</v>
      </c>
    </row>
    <row r="693" s="13" customFormat="1">
      <c r="A693" s="13"/>
      <c r="B693" s="232"/>
      <c r="C693" s="233"/>
      <c r="D693" s="234" t="s">
        <v>159</v>
      </c>
      <c r="E693" s="235" t="s">
        <v>1</v>
      </c>
      <c r="F693" s="236" t="s">
        <v>725</v>
      </c>
      <c r="G693" s="233"/>
      <c r="H693" s="237">
        <v>4</v>
      </c>
      <c r="I693" s="238"/>
      <c r="J693" s="233"/>
      <c r="K693" s="233"/>
      <c r="L693" s="239"/>
      <c r="M693" s="240"/>
      <c r="N693" s="241"/>
      <c r="O693" s="241"/>
      <c r="P693" s="241"/>
      <c r="Q693" s="241"/>
      <c r="R693" s="241"/>
      <c r="S693" s="241"/>
      <c r="T693" s="242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3" t="s">
        <v>159</v>
      </c>
      <c r="AU693" s="243" t="s">
        <v>86</v>
      </c>
      <c r="AV693" s="13" t="s">
        <v>86</v>
      </c>
      <c r="AW693" s="13" t="s">
        <v>32</v>
      </c>
      <c r="AX693" s="13" t="s">
        <v>76</v>
      </c>
      <c r="AY693" s="243" t="s">
        <v>151</v>
      </c>
    </row>
    <row r="694" s="14" customFormat="1">
      <c r="A694" s="14"/>
      <c r="B694" s="244"/>
      <c r="C694" s="245"/>
      <c r="D694" s="234" t="s">
        <v>159</v>
      </c>
      <c r="E694" s="246" t="s">
        <v>1</v>
      </c>
      <c r="F694" s="247" t="s">
        <v>161</v>
      </c>
      <c r="G694" s="245"/>
      <c r="H694" s="248">
        <v>4</v>
      </c>
      <c r="I694" s="249"/>
      <c r="J694" s="245"/>
      <c r="K694" s="245"/>
      <c r="L694" s="250"/>
      <c r="M694" s="251"/>
      <c r="N694" s="252"/>
      <c r="O694" s="252"/>
      <c r="P694" s="252"/>
      <c r="Q694" s="252"/>
      <c r="R694" s="252"/>
      <c r="S694" s="252"/>
      <c r="T694" s="253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4" t="s">
        <v>159</v>
      </c>
      <c r="AU694" s="254" t="s">
        <v>86</v>
      </c>
      <c r="AV694" s="14" t="s">
        <v>158</v>
      </c>
      <c r="AW694" s="14" t="s">
        <v>32</v>
      </c>
      <c r="AX694" s="14" t="s">
        <v>84</v>
      </c>
      <c r="AY694" s="254" t="s">
        <v>151</v>
      </c>
    </row>
    <row r="695" s="2" customFormat="1" ht="21.75" customHeight="1">
      <c r="A695" s="39"/>
      <c r="B695" s="40"/>
      <c r="C695" s="219" t="s">
        <v>726</v>
      </c>
      <c r="D695" s="219" t="s">
        <v>153</v>
      </c>
      <c r="E695" s="220" t="s">
        <v>727</v>
      </c>
      <c r="F695" s="221" t="s">
        <v>728</v>
      </c>
      <c r="G695" s="222" t="s">
        <v>198</v>
      </c>
      <c r="H695" s="223">
        <v>4</v>
      </c>
      <c r="I695" s="224"/>
      <c r="J695" s="225">
        <f>ROUND(I695*H695,2)</f>
        <v>0</v>
      </c>
      <c r="K695" s="221" t="s">
        <v>157</v>
      </c>
      <c r="L695" s="45"/>
      <c r="M695" s="226" t="s">
        <v>1</v>
      </c>
      <c r="N695" s="227" t="s">
        <v>41</v>
      </c>
      <c r="O695" s="92"/>
      <c r="P695" s="228">
        <f>O695*H695</f>
        <v>0</v>
      </c>
      <c r="Q695" s="228">
        <v>0</v>
      </c>
      <c r="R695" s="228">
        <f>Q695*H695</f>
        <v>0</v>
      </c>
      <c r="S695" s="228">
        <v>0</v>
      </c>
      <c r="T695" s="229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30" t="s">
        <v>158</v>
      </c>
      <c r="AT695" s="230" t="s">
        <v>153</v>
      </c>
      <c r="AU695" s="230" t="s">
        <v>86</v>
      </c>
      <c r="AY695" s="18" t="s">
        <v>151</v>
      </c>
      <c r="BE695" s="231">
        <f>IF(N695="základní",J695,0)</f>
        <v>0</v>
      </c>
      <c r="BF695" s="231">
        <f>IF(N695="snížená",J695,0)</f>
        <v>0</v>
      </c>
      <c r="BG695" s="231">
        <f>IF(N695="zákl. přenesená",J695,0)</f>
        <v>0</v>
      </c>
      <c r="BH695" s="231">
        <f>IF(N695="sníž. přenesená",J695,0)</f>
        <v>0</v>
      </c>
      <c r="BI695" s="231">
        <f>IF(N695="nulová",J695,0)</f>
        <v>0</v>
      </c>
      <c r="BJ695" s="18" t="s">
        <v>84</v>
      </c>
      <c r="BK695" s="231">
        <f>ROUND(I695*H695,2)</f>
        <v>0</v>
      </c>
      <c r="BL695" s="18" t="s">
        <v>158</v>
      </c>
      <c r="BM695" s="230" t="s">
        <v>729</v>
      </c>
    </row>
    <row r="696" s="2" customFormat="1" ht="21.75" customHeight="1">
      <c r="A696" s="39"/>
      <c r="B696" s="40"/>
      <c r="C696" s="219" t="s">
        <v>449</v>
      </c>
      <c r="D696" s="219" t="s">
        <v>153</v>
      </c>
      <c r="E696" s="220" t="s">
        <v>730</v>
      </c>
      <c r="F696" s="221" t="s">
        <v>731</v>
      </c>
      <c r="G696" s="222" t="s">
        <v>198</v>
      </c>
      <c r="H696" s="223">
        <v>4</v>
      </c>
      <c r="I696" s="224"/>
      <c r="J696" s="225">
        <f>ROUND(I696*H696,2)</f>
        <v>0</v>
      </c>
      <c r="K696" s="221" t="s">
        <v>157</v>
      </c>
      <c r="L696" s="45"/>
      <c r="M696" s="226" t="s">
        <v>1</v>
      </c>
      <c r="N696" s="227" t="s">
        <v>41</v>
      </c>
      <c r="O696" s="92"/>
      <c r="P696" s="228">
        <f>O696*H696</f>
        <v>0</v>
      </c>
      <c r="Q696" s="228">
        <v>0</v>
      </c>
      <c r="R696" s="228">
        <f>Q696*H696</f>
        <v>0</v>
      </c>
      <c r="S696" s="228">
        <v>0</v>
      </c>
      <c r="T696" s="229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30" t="s">
        <v>158</v>
      </c>
      <c r="AT696" s="230" t="s">
        <v>153</v>
      </c>
      <c r="AU696" s="230" t="s">
        <v>86</v>
      </c>
      <c r="AY696" s="18" t="s">
        <v>151</v>
      </c>
      <c r="BE696" s="231">
        <f>IF(N696="základní",J696,0)</f>
        <v>0</v>
      </c>
      <c r="BF696" s="231">
        <f>IF(N696="snížená",J696,0)</f>
        <v>0</v>
      </c>
      <c r="BG696" s="231">
        <f>IF(N696="zákl. přenesená",J696,0)</f>
        <v>0</v>
      </c>
      <c r="BH696" s="231">
        <f>IF(N696="sníž. přenesená",J696,0)</f>
        <v>0</v>
      </c>
      <c r="BI696" s="231">
        <f>IF(N696="nulová",J696,0)</f>
        <v>0</v>
      </c>
      <c r="BJ696" s="18" t="s">
        <v>84</v>
      </c>
      <c r="BK696" s="231">
        <f>ROUND(I696*H696,2)</f>
        <v>0</v>
      </c>
      <c r="BL696" s="18" t="s">
        <v>158</v>
      </c>
      <c r="BM696" s="230" t="s">
        <v>732</v>
      </c>
    </row>
    <row r="697" s="2" customFormat="1" ht="16.5" customHeight="1">
      <c r="A697" s="39"/>
      <c r="B697" s="40"/>
      <c r="C697" s="219" t="s">
        <v>733</v>
      </c>
      <c r="D697" s="219" t="s">
        <v>153</v>
      </c>
      <c r="E697" s="220" t="s">
        <v>734</v>
      </c>
      <c r="F697" s="221" t="s">
        <v>735</v>
      </c>
      <c r="G697" s="222" t="s">
        <v>156</v>
      </c>
      <c r="H697" s="223">
        <v>0.64300000000000002</v>
      </c>
      <c r="I697" s="224"/>
      <c r="J697" s="225">
        <f>ROUND(I697*H697,2)</f>
        <v>0</v>
      </c>
      <c r="K697" s="221" t="s">
        <v>157</v>
      </c>
      <c r="L697" s="45"/>
      <c r="M697" s="226" t="s">
        <v>1</v>
      </c>
      <c r="N697" s="227" t="s">
        <v>41</v>
      </c>
      <c r="O697" s="92"/>
      <c r="P697" s="228">
        <f>O697*H697</f>
        <v>0</v>
      </c>
      <c r="Q697" s="228">
        <v>0</v>
      </c>
      <c r="R697" s="228">
        <f>Q697*H697</f>
        <v>0</v>
      </c>
      <c r="S697" s="228">
        <v>0</v>
      </c>
      <c r="T697" s="229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30" t="s">
        <v>158</v>
      </c>
      <c r="AT697" s="230" t="s">
        <v>153</v>
      </c>
      <c r="AU697" s="230" t="s">
        <v>86</v>
      </c>
      <c r="AY697" s="18" t="s">
        <v>151</v>
      </c>
      <c r="BE697" s="231">
        <f>IF(N697="základní",J697,0)</f>
        <v>0</v>
      </c>
      <c r="BF697" s="231">
        <f>IF(N697="snížená",J697,0)</f>
        <v>0</v>
      </c>
      <c r="BG697" s="231">
        <f>IF(N697="zákl. přenesená",J697,0)</f>
        <v>0</v>
      </c>
      <c r="BH697" s="231">
        <f>IF(N697="sníž. přenesená",J697,0)</f>
        <v>0</v>
      </c>
      <c r="BI697" s="231">
        <f>IF(N697="nulová",J697,0)</f>
        <v>0</v>
      </c>
      <c r="BJ697" s="18" t="s">
        <v>84</v>
      </c>
      <c r="BK697" s="231">
        <f>ROUND(I697*H697,2)</f>
        <v>0</v>
      </c>
      <c r="BL697" s="18" t="s">
        <v>158</v>
      </c>
      <c r="BM697" s="230" t="s">
        <v>736</v>
      </c>
    </row>
    <row r="698" s="15" customFormat="1">
      <c r="A698" s="15"/>
      <c r="B698" s="255"/>
      <c r="C698" s="256"/>
      <c r="D698" s="234" t="s">
        <v>159</v>
      </c>
      <c r="E698" s="257" t="s">
        <v>1</v>
      </c>
      <c r="F698" s="258" t="s">
        <v>737</v>
      </c>
      <c r="G698" s="256"/>
      <c r="H698" s="257" t="s">
        <v>1</v>
      </c>
      <c r="I698" s="259"/>
      <c r="J698" s="256"/>
      <c r="K698" s="256"/>
      <c r="L698" s="260"/>
      <c r="M698" s="261"/>
      <c r="N698" s="262"/>
      <c r="O698" s="262"/>
      <c r="P698" s="262"/>
      <c r="Q698" s="262"/>
      <c r="R698" s="262"/>
      <c r="S698" s="262"/>
      <c r="T698" s="263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T698" s="264" t="s">
        <v>159</v>
      </c>
      <c r="AU698" s="264" t="s">
        <v>86</v>
      </c>
      <c r="AV698" s="15" t="s">
        <v>84</v>
      </c>
      <c r="AW698" s="15" t="s">
        <v>32</v>
      </c>
      <c r="AX698" s="15" t="s">
        <v>76</v>
      </c>
      <c r="AY698" s="264" t="s">
        <v>151</v>
      </c>
    </row>
    <row r="699" s="13" customFormat="1">
      <c r="A699" s="13"/>
      <c r="B699" s="232"/>
      <c r="C699" s="233"/>
      <c r="D699" s="234" t="s">
        <v>159</v>
      </c>
      <c r="E699" s="235" t="s">
        <v>1</v>
      </c>
      <c r="F699" s="236" t="s">
        <v>738</v>
      </c>
      <c r="G699" s="233"/>
      <c r="H699" s="237">
        <v>0.64300000000000002</v>
      </c>
      <c r="I699" s="238"/>
      <c r="J699" s="233"/>
      <c r="K699" s="233"/>
      <c r="L699" s="239"/>
      <c r="M699" s="240"/>
      <c r="N699" s="241"/>
      <c r="O699" s="241"/>
      <c r="P699" s="241"/>
      <c r="Q699" s="241"/>
      <c r="R699" s="241"/>
      <c r="S699" s="241"/>
      <c r="T699" s="242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3" t="s">
        <v>159</v>
      </c>
      <c r="AU699" s="243" t="s">
        <v>86</v>
      </c>
      <c r="AV699" s="13" t="s">
        <v>86</v>
      </c>
      <c r="AW699" s="13" t="s">
        <v>32</v>
      </c>
      <c r="AX699" s="13" t="s">
        <v>76</v>
      </c>
      <c r="AY699" s="243" t="s">
        <v>151</v>
      </c>
    </row>
    <row r="700" s="14" customFormat="1">
      <c r="A700" s="14"/>
      <c r="B700" s="244"/>
      <c r="C700" s="245"/>
      <c r="D700" s="234" t="s">
        <v>159</v>
      </c>
      <c r="E700" s="246" t="s">
        <v>1</v>
      </c>
      <c r="F700" s="247" t="s">
        <v>161</v>
      </c>
      <c r="G700" s="245"/>
      <c r="H700" s="248">
        <v>0.64300000000000002</v>
      </c>
      <c r="I700" s="249"/>
      <c r="J700" s="245"/>
      <c r="K700" s="245"/>
      <c r="L700" s="250"/>
      <c r="M700" s="251"/>
      <c r="N700" s="252"/>
      <c r="O700" s="252"/>
      <c r="P700" s="252"/>
      <c r="Q700" s="252"/>
      <c r="R700" s="252"/>
      <c r="S700" s="252"/>
      <c r="T700" s="253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4" t="s">
        <v>159</v>
      </c>
      <c r="AU700" s="254" t="s">
        <v>86</v>
      </c>
      <c r="AV700" s="14" t="s">
        <v>158</v>
      </c>
      <c r="AW700" s="14" t="s">
        <v>32</v>
      </c>
      <c r="AX700" s="14" t="s">
        <v>84</v>
      </c>
      <c r="AY700" s="254" t="s">
        <v>151</v>
      </c>
    </row>
    <row r="701" s="2" customFormat="1">
      <c r="A701" s="39"/>
      <c r="B701" s="40"/>
      <c r="C701" s="219" t="s">
        <v>452</v>
      </c>
      <c r="D701" s="219" t="s">
        <v>153</v>
      </c>
      <c r="E701" s="220" t="s">
        <v>739</v>
      </c>
      <c r="F701" s="221" t="s">
        <v>740</v>
      </c>
      <c r="G701" s="222" t="s">
        <v>156</v>
      </c>
      <c r="H701" s="223">
        <v>0.13500000000000001</v>
      </c>
      <c r="I701" s="224"/>
      <c r="J701" s="225">
        <f>ROUND(I701*H701,2)</f>
        <v>0</v>
      </c>
      <c r="K701" s="221" t="s">
        <v>157</v>
      </c>
      <c r="L701" s="45"/>
      <c r="M701" s="226" t="s">
        <v>1</v>
      </c>
      <c r="N701" s="227" t="s">
        <v>41</v>
      </c>
      <c r="O701" s="92"/>
      <c r="P701" s="228">
        <f>O701*H701</f>
        <v>0</v>
      </c>
      <c r="Q701" s="228">
        <v>0</v>
      </c>
      <c r="R701" s="228">
        <f>Q701*H701</f>
        <v>0</v>
      </c>
      <c r="S701" s="228">
        <v>0</v>
      </c>
      <c r="T701" s="229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30" t="s">
        <v>158</v>
      </c>
      <c r="AT701" s="230" t="s">
        <v>153</v>
      </c>
      <c r="AU701" s="230" t="s">
        <v>86</v>
      </c>
      <c r="AY701" s="18" t="s">
        <v>151</v>
      </c>
      <c r="BE701" s="231">
        <f>IF(N701="základní",J701,0)</f>
        <v>0</v>
      </c>
      <c r="BF701" s="231">
        <f>IF(N701="snížená",J701,0)</f>
        <v>0</v>
      </c>
      <c r="BG701" s="231">
        <f>IF(N701="zákl. přenesená",J701,0)</f>
        <v>0</v>
      </c>
      <c r="BH701" s="231">
        <f>IF(N701="sníž. přenesená",J701,0)</f>
        <v>0</v>
      </c>
      <c r="BI701" s="231">
        <f>IF(N701="nulová",J701,0)</f>
        <v>0</v>
      </c>
      <c r="BJ701" s="18" t="s">
        <v>84</v>
      </c>
      <c r="BK701" s="231">
        <f>ROUND(I701*H701,2)</f>
        <v>0</v>
      </c>
      <c r="BL701" s="18" t="s">
        <v>158</v>
      </c>
      <c r="BM701" s="230" t="s">
        <v>741</v>
      </c>
    </row>
    <row r="702" s="15" customFormat="1">
      <c r="A702" s="15"/>
      <c r="B702" s="255"/>
      <c r="C702" s="256"/>
      <c r="D702" s="234" t="s">
        <v>159</v>
      </c>
      <c r="E702" s="257" t="s">
        <v>1</v>
      </c>
      <c r="F702" s="258" t="s">
        <v>534</v>
      </c>
      <c r="G702" s="256"/>
      <c r="H702" s="257" t="s">
        <v>1</v>
      </c>
      <c r="I702" s="259"/>
      <c r="J702" s="256"/>
      <c r="K702" s="256"/>
      <c r="L702" s="260"/>
      <c r="M702" s="261"/>
      <c r="N702" s="262"/>
      <c r="O702" s="262"/>
      <c r="P702" s="262"/>
      <c r="Q702" s="262"/>
      <c r="R702" s="262"/>
      <c r="S702" s="262"/>
      <c r="T702" s="263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T702" s="264" t="s">
        <v>159</v>
      </c>
      <c r="AU702" s="264" t="s">
        <v>86</v>
      </c>
      <c r="AV702" s="15" t="s">
        <v>84</v>
      </c>
      <c r="AW702" s="15" t="s">
        <v>32</v>
      </c>
      <c r="AX702" s="15" t="s">
        <v>76</v>
      </c>
      <c r="AY702" s="264" t="s">
        <v>151</v>
      </c>
    </row>
    <row r="703" s="13" customFormat="1">
      <c r="A703" s="13"/>
      <c r="B703" s="232"/>
      <c r="C703" s="233"/>
      <c r="D703" s="234" t="s">
        <v>159</v>
      </c>
      <c r="E703" s="235" t="s">
        <v>1</v>
      </c>
      <c r="F703" s="236" t="s">
        <v>742</v>
      </c>
      <c r="G703" s="233"/>
      <c r="H703" s="237">
        <v>0.13500000000000001</v>
      </c>
      <c r="I703" s="238"/>
      <c r="J703" s="233"/>
      <c r="K703" s="233"/>
      <c r="L703" s="239"/>
      <c r="M703" s="240"/>
      <c r="N703" s="241"/>
      <c r="O703" s="241"/>
      <c r="P703" s="241"/>
      <c r="Q703" s="241"/>
      <c r="R703" s="241"/>
      <c r="S703" s="241"/>
      <c r="T703" s="242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3" t="s">
        <v>159</v>
      </c>
      <c r="AU703" s="243" t="s">
        <v>86</v>
      </c>
      <c r="AV703" s="13" t="s">
        <v>86</v>
      </c>
      <c r="AW703" s="13" t="s">
        <v>32</v>
      </c>
      <c r="AX703" s="13" t="s">
        <v>76</v>
      </c>
      <c r="AY703" s="243" t="s">
        <v>151</v>
      </c>
    </row>
    <row r="704" s="14" customFormat="1">
      <c r="A704" s="14"/>
      <c r="B704" s="244"/>
      <c r="C704" s="245"/>
      <c r="D704" s="234" t="s">
        <v>159</v>
      </c>
      <c r="E704" s="246" t="s">
        <v>1</v>
      </c>
      <c r="F704" s="247" t="s">
        <v>161</v>
      </c>
      <c r="G704" s="245"/>
      <c r="H704" s="248">
        <v>0.13500000000000001</v>
      </c>
      <c r="I704" s="249"/>
      <c r="J704" s="245"/>
      <c r="K704" s="245"/>
      <c r="L704" s="250"/>
      <c r="M704" s="251"/>
      <c r="N704" s="252"/>
      <c r="O704" s="252"/>
      <c r="P704" s="252"/>
      <c r="Q704" s="252"/>
      <c r="R704" s="252"/>
      <c r="S704" s="252"/>
      <c r="T704" s="253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4" t="s">
        <v>159</v>
      </c>
      <c r="AU704" s="254" t="s">
        <v>86</v>
      </c>
      <c r="AV704" s="14" t="s">
        <v>158</v>
      </c>
      <c r="AW704" s="14" t="s">
        <v>32</v>
      </c>
      <c r="AX704" s="14" t="s">
        <v>84</v>
      </c>
      <c r="AY704" s="254" t="s">
        <v>151</v>
      </c>
    </row>
    <row r="705" s="2" customFormat="1">
      <c r="A705" s="39"/>
      <c r="B705" s="40"/>
      <c r="C705" s="219" t="s">
        <v>743</v>
      </c>
      <c r="D705" s="219" t="s">
        <v>153</v>
      </c>
      <c r="E705" s="220" t="s">
        <v>744</v>
      </c>
      <c r="F705" s="221" t="s">
        <v>745</v>
      </c>
      <c r="G705" s="222" t="s">
        <v>232</v>
      </c>
      <c r="H705" s="223">
        <v>1.3500000000000001</v>
      </c>
      <c r="I705" s="224"/>
      <c r="J705" s="225">
        <f>ROUND(I705*H705,2)</f>
        <v>0</v>
      </c>
      <c r="K705" s="221" t="s">
        <v>157</v>
      </c>
      <c r="L705" s="45"/>
      <c r="M705" s="226" t="s">
        <v>1</v>
      </c>
      <c r="N705" s="227" t="s">
        <v>41</v>
      </c>
      <c r="O705" s="92"/>
      <c r="P705" s="228">
        <f>O705*H705</f>
        <v>0</v>
      </c>
      <c r="Q705" s="228">
        <v>0</v>
      </c>
      <c r="R705" s="228">
        <f>Q705*H705</f>
        <v>0</v>
      </c>
      <c r="S705" s="228">
        <v>0</v>
      </c>
      <c r="T705" s="229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30" t="s">
        <v>158</v>
      </c>
      <c r="AT705" s="230" t="s">
        <v>153</v>
      </c>
      <c r="AU705" s="230" t="s">
        <v>86</v>
      </c>
      <c r="AY705" s="18" t="s">
        <v>151</v>
      </c>
      <c r="BE705" s="231">
        <f>IF(N705="základní",J705,0)</f>
        <v>0</v>
      </c>
      <c r="BF705" s="231">
        <f>IF(N705="snížená",J705,0)</f>
        <v>0</v>
      </c>
      <c r="BG705" s="231">
        <f>IF(N705="zákl. přenesená",J705,0)</f>
        <v>0</v>
      </c>
      <c r="BH705" s="231">
        <f>IF(N705="sníž. přenesená",J705,0)</f>
        <v>0</v>
      </c>
      <c r="BI705" s="231">
        <f>IF(N705="nulová",J705,0)</f>
        <v>0</v>
      </c>
      <c r="BJ705" s="18" t="s">
        <v>84</v>
      </c>
      <c r="BK705" s="231">
        <f>ROUND(I705*H705,2)</f>
        <v>0</v>
      </c>
      <c r="BL705" s="18" t="s">
        <v>158</v>
      </c>
      <c r="BM705" s="230" t="s">
        <v>746</v>
      </c>
    </row>
    <row r="706" s="15" customFormat="1">
      <c r="A706" s="15"/>
      <c r="B706" s="255"/>
      <c r="C706" s="256"/>
      <c r="D706" s="234" t="s">
        <v>159</v>
      </c>
      <c r="E706" s="257" t="s">
        <v>1</v>
      </c>
      <c r="F706" s="258" t="s">
        <v>534</v>
      </c>
      <c r="G706" s="256"/>
      <c r="H706" s="257" t="s">
        <v>1</v>
      </c>
      <c r="I706" s="259"/>
      <c r="J706" s="256"/>
      <c r="K706" s="256"/>
      <c r="L706" s="260"/>
      <c r="M706" s="261"/>
      <c r="N706" s="262"/>
      <c r="O706" s="262"/>
      <c r="P706" s="262"/>
      <c r="Q706" s="262"/>
      <c r="R706" s="262"/>
      <c r="S706" s="262"/>
      <c r="T706" s="263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64" t="s">
        <v>159</v>
      </c>
      <c r="AU706" s="264" t="s">
        <v>86</v>
      </c>
      <c r="AV706" s="15" t="s">
        <v>84</v>
      </c>
      <c r="AW706" s="15" t="s">
        <v>32</v>
      </c>
      <c r="AX706" s="15" t="s">
        <v>76</v>
      </c>
      <c r="AY706" s="264" t="s">
        <v>151</v>
      </c>
    </row>
    <row r="707" s="13" customFormat="1">
      <c r="A707" s="13"/>
      <c r="B707" s="232"/>
      <c r="C707" s="233"/>
      <c r="D707" s="234" t="s">
        <v>159</v>
      </c>
      <c r="E707" s="235" t="s">
        <v>1</v>
      </c>
      <c r="F707" s="236" t="s">
        <v>747</v>
      </c>
      <c r="G707" s="233"/>
      <c r="H707" s="237">
        <v>1.3500000000000001</v>
      </c>
      <c r="I707" s="238"/>
      <c r="J707" s="233"/>
      <c r="K707" s="233"/>
      <c r="L707" s="239"/>
      <c r="M707" s="240"/>
      <c r="N707" s="241"/>
      <c r="O707" s="241"/>
      <c r="P707" s="241"/>
      <c r="Q707" s="241"/>
      <c r="R707" s="241"/>
      <c r="S707" s="241"/>
      <c r="T707" s="242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3" t="s">
        <v>159</v>
      </c>
      <c r="AU707" s="243" t="s">
        <v>86</v>
      </c>
      <c r="AV707" s="13" t="s">
        <v>86</v>
      </c>
      <c r="AW707" s="13" t="s">
        <v>32</v>
      </c>
      <c r="AX707" s="13" t="s">
        <v>76</v>
      </c>
      <c r="AY707" s="243" t="s">
        <v>151</v>
      </c>
    </row>
    <row r="708" s="14" customFormat="1">
      <c r="A708" s="14"/>
      <c r="B708" s="244"/>
      <c r="C708" s="245"/>
      <c r="D708" s="234" t="s">
        <v>159</v>
      </c>
      <c r="E708" s="246" t="s">
        <v>1</v>
      </c>
      <c r="F708" s="247" t="s">
        <v>161</v>
      </c>
      <c r="G708" s="245"/>
      <c r="H708" s="248">
        <v>1.3500000000000001</v>
      </c>
      <c r="I708" s="249"/>
      <c r="J708" s="245"/>
      <c r="K708" s="245"/>
      <c r="L708" s="250"/>
      <c r="M708" s="251"/>
      <c r="N708" s="252"/>
      <c r="O708" s="252"/>
      <c r="P708" s="252"/>
      <c r="Q708" s="252"/>
      <c r="R708" s="252"/>
      <c r="S708" s="252"/>
      <c r="T708" s="253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4" t="s">
        <v>159</v>
      </c>
      <c r="AU708" s="254" t="s">
        <v>86</v>
      </c>
      <c r="AV708" s="14" t="s">
        <v>158</v>
      </c>
      <c r="AW708" s="14" t="s">
        <v>32</v>
      </c>
      <c r="AX708" s="14" t="s">
        <v>84</v>
      </c>
      <c r="AY708" s="254" t="s">
        <v>151</v>
      </c>
    </row>
    <row r="709" s="2" customFormat="1" ht="33" customHeight="1">
      <c r="A709" s="39"/>
      <c r="B709" s="40"/>
      <c r="C709" s="219" t="s">
        <v>458</v>
      </c>
      <c r="D709" s="219" t="s">
        <v>153</v>
      </c>
      <c r="E709" s="220" t="s">
        <v>748</v>
      </c>
      <c r="F709" s="221" t="s">
        <v>749</v>
      </c>
      <c r="G709" s="222" t="s">
        <v>156</v>
      </c>
      <c r="H709" s="223">
        <v>0.20300000000000001</v>
      </c>
      <c r="I709" s="224"/>
      <c r="J709" s="225">
        <f>ROUND(I709*H709,2)</f>
        <v>0</v>
      </c>
      <c r="K709" s="221" t="s">
        <v>157</v>
      </c>
      <c r="L709" s="45"/>
      <c r="M709" s="226" t="s">
        <v>1</v>
      </c>
      <c r="N709" s="227" t="s">
        <v>41</v>
      </c>
      <c r="O709" s="92"/>
      <c r="P709" s="228">
        <f>O709*H709</f>
        <v>0</v>
      </c>
      <c r="Q709" s="228">
        <v>0</v>
      </c>
      <c r="R709" s="228">
        <f>Q709*H709</f>
        <v>0</v>
      </c>
      <c r="S709" s="228">
        <v>0</v>
      </c>
      <c r="T709" s="229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30" t="s">
        <v>158</v>
      </c>
      <c r="AT709" s="230" t="s">
        <v>153</v>
      </c>
      <c r="AU709" s="230" t="s">
        <v>86</v>
      </c>
      <c r="AY709" s="18" t="s">
        <v>151</v>
      </c>
      <c r="BE709" s="231">
        <f>IF(N709="základní",J709,0)</f>
        <v>0</v>
      </c>
      <c r="BF709" s="231">
        <f>IF(N709="snížená",J709,0)</f>
        <v>0</v>
      </c>
      <c r="BG709" s="231">
        <f>IF(N709="zákl. přenesená",J709,0)</f>
        <v>0</v>
      </c>
      <c r="BH709" s="231">
        <f>IF(N709="sníž. přenesená",J709,0)</f>
        <v>0</v>
      </c>
      <c r="BI709" s="231">
        <f>IF(N709="nulová",J709,0)</f>
        <v>0</v>
      </c>
      <c r="BJ709" s="18" t="s">
        <v>84</v>
      </c>
      <c r="BK709" s="231">
        <f>ROUND(I709*H709,2)</f>
        <v>0</v>
      </c>
      <c r="BL709" s="18" t="s">
        <v>158</v>
      </c>
      <c r="BM709" s="230" t="s">
        <v>750</v>
      </c>
    </row>
    <row r="710" s="15" customFormat="1">
      <c r="A710" s="15"/>
      <c r="B710" s="255"/>
      <c r="C710" s="256"/>
      <c r="D710" s="234" t="s">
        <v>159</v>
      </c>
      <c r="E710" s="257" t="s">
        <v>1</v>
      </c>
      <c r="F710" s="258" t="s">
        <v>534</v>
      </c>
      <c r="G710" s="256"/>
      <c r="H710" s="257" t="s">
        <v>1</v>
      </c>
      <c r="I710" s="259"/>
      <c r="J710" s="256"/>
      <c r="K710" s="256"/>
      <c r="L710" s="260"/>
      <c r="M710" s="261"/>
      <c r="N710" s="262"/>
      <c r="O710" s="262"/>
      <c r="P710" s="262"/>
      <c r="Q710" s="262"/>
      <c r="R710" s="262"/>
      <c r="S710" s="262"/>
      <c r="T710" s="263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15"/>
      <c r="AT710" s="264" t="s">
        <v>159</v>
      </c>
      <c r="AU710" s="264" t="s">
        <v>86</v>
      </c>
      <c r="AV710" s="15" t="s">
        <v>84</v>
      </c>
      <c r="AW710" s="15" t="s">
        <v>32</v>
      </c>
      <c r="AX710" s="15" t="s">
        <v>76</v>
      </c>
      <c r="AY710" s="264" t="s">
        <v>151</v>
      </c>
    </row>
    <row r="711" s="13" customFormat="1">
      <c r="A711" s="13"/>
      <c r="B711" s="232"/>
      <c r="C711" s="233"/>
      <c r="D711" s="234" t="s">
        <v>159</v>
      </c>
      <c r="E711" s="235" t="s">
        <v>1</v>
      </c>
      <c r="F711" s="236" t="s">
        <v>751</v>
      </c>
      <c r="G711" s="233"/>
      <c r="H711" s="237">
        <v>0.20300000000000001</v>
      </c>
      <c r="I711" s="238"/>
      <c r="J711" s="233"/>
      <c r="K711" s="233"/>
      <c r="L711" s="239"/>
      <c r="M711" s="240"/>
      <c r="N711" s="241"/>
      <c r="O711" s="241"/>
      <c r="P711" s="241"/>
      <c r="Q711" s="241"/>
      <c r="R711" s="241"/>
      <c r="S711" s="241"/>
      <c r="T711" s="242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3" t="s">
        <v>159</v>
      </c>
      <c r="AU711" s="243" t="s">
        <v>86</v>
      </c>
      <c r="AV711" s="13" t="s">
        <v>86</v>
      </c>
      <c r="AW711" s="13" t="s">
        <v>32</v>
      </c>
      <c r="AX711" s="13" t="s">
        <v>76</v>
      </c>
      <c r="AY711" s="243" t="s">
        <v>151</v>
      </c>
    </row>
    <row r="712" s="14" customFormat="1">
      <c r="A712" s="14"/>
      <c r="B712" s="244"/>
      <c r="C712" s="245"/>
      <c r="D712" s="234" t="s">
        <v>159</v>
      </c>
      <c r="E712" s="246" t="s">
        <v>1</v>
      </c>
      <c r="F712" s="247" t="s">
        <v>161</v>
      </c>
      <c r="G712" s="245"/>
      <c r="H712" s="248">
        <v>0.20300000000000001</v>
      </c>
      <c r="I712" s="249"/>
      <c r="J712" s="245"/>
      <c r="K712" s="245"/>
      <c r="L712" s="250"/>
      <c r="M712" s="251"/>
      <c r="N712" s="252"/>
      <c r="O712" s="252"/>
      <c r="P712" s="252"/>
      <c r="Q712" s="252"/>
      <c r="R712" s="252"/>
      <c r="S712" s="252"/>
      <c r="T712" s="253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4" t="s">
        <v>159</v>
      </c>
      <c r="AU712" s="254" t="s">
        <v>86</v>
      </c>
      <c r="AV712" s="14" t="s">
        <v>158</v>
      </c>
      <c r="AW712" s="14" t="s">
        <v>32</v>
      </c>
      <c r="AX712" s="14" t="s">
        <v>84</v>
      </c>
      <c r="AY712" s="254" t="s">
        <v>151</v>
      </c>
    </row>
    <row r="713" s="2" customFormat="1">
      <c r="A713" s="39"/>
      <c r="B713" s="40"/>
      <c r="C713" s="219" t="s">
        <v>752</v>
      </c>
      <c r="D713" s="219" t="s">
        <v>153</v>
      </c>
      <c r="E713" s="220" t="s">
        <v>753</v>
      </c>
      <c r="F713" s="221" t="s">
        <v>754</v>
      </c>
      <c r="G713" s="222" t="s">
        <v>232</v>
      </c>
      <c r="H713" s="223">
        <v>1.3500000000000001</v>
      </c>
      <c r="I713" s="224"/>
      <c r="J713" s="225">
        <f>ROUND(I713*H713,2)</f>
        <v>0</v>
      </c>
      <c r="K713" s="221" t="s">
        <v>157</v>
      </c>
      <c r="L713" s="45"/>
      <c r="M713" s="226" t="s">
        <v>1</v>
      </c>
      <c r="N713" s="227" t="s">
        <v>41</v>
      </c>
      <c r="O713" s="92"/>
      <c r="P713" s="228">
        <f>O713*H713</f>
        <v>0</v>
      </c>
      <c r="Q713" s="228">
        <v>0</v>
      </c>
      <c r="R713" s="228">
        <f>Q713*H713</f>
        <v>0</v>
      </c>
      <c r="S713" s="228">
        <v>0</v>
      </c>
      <c r="T713" s="229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30" t="s">
        <v>158</v>
      </c>
      <c r="AT713" s="230" t="s">
        <v>153</v>
      </c>
      <c r="AU713" s="230" t="s">
        <v>86</v>
      </c>
      <c r="AY713" s="18" t="s">
        <v>151</v>
      </c>
      <c r="BE713" s="231">
        <f>IF(N713="základní",J713,0)</f>
        <v>0</v>
      </c>
      <c r="BF713" s="231">
        <f>IF(N713="snížená",J713,0)</f>
        <v>0</v>
      </c>
      <c r="BG713" s="231">
        <f>IF(N713="zákl. přenesená",J713,0)</f>
        <v>0</v>
      </c>
      <c r="BH713" s="231">
        <f>IF(N713="sníž. přenesená",J713,0)</f>
        <v>0</v>
      </c>
      <c r="BI713" s="231">
        <f>IF(N713="nulová",J713,0)</f>
        <v>0</v>
      </c>
      <c r="BJ713" s="18" t="s">
        <v>84</v>
      </c>
      <c r="BK713" s="231">
        <f>ROUND(I713*H713,2)</f>
        <v>0</v>
      </c>
      <c r="BL713" s="18" t="s">
        <v>158</v>
      </c>
      <c r="BM713" s="230" t="s">
        <v>755</v>
      </c>
    </row>
    <row r="714" s="15" customFormat="1">
      <c r="A714" s="15"/>
      <c r="B714" s="255"/>
      <c r="C714" s="256"/>
      <c r="D714" s="234" t="s">
        <v>159</v>
      </c>
      <c r="E714" s="257" t="s">
        <v>1</v>
      </c>
      <c r="F714" s="258" t="s">
        <v>534</v>
      </c>
      <c r="G714" s="256"/>
      <c r="H714" s="257" t="s">
        <v>1</v>
      </c>
      <c r="I714" s="259"/>
      <c r="J714" s="256"/>
      <c r="K714" s="256"/>
      <c r="L714" s="260"/>
      <c r="M714" s="261"/>
      <c r="N714" s="262"/>
      <c r="O714" s="262"/>
      <c r="P714" s="262"/>
      <c r="Q714" s="262"/>
      <c r="R714" s="262"/>
      <c r="S714" s="262"/>
      <c r="T714" s="263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64" t="s">
        <v>159</v>
      </c>
      <c r="AU714" s="264" t="s">
        <v>86</v>
      </c>
      <c r="AV714" s="15" t="s">
        <v>84</v>
      </c>
      <c r="AW714" s="15" t="s">
        <v>32</v>
      </c>
      <c r="AX714" s="15" t="s">
        <v>76</v>
      </c>
      <c r="AY714" s="264" t="s">
        <v>151</v>
      </c>
    </row>
    <row r="715" s="13" customFormat="1">
      <c r="A715" s="13"/>
      <c r="B715" s="232"/>
      <c r="C715" s="233"/>
      <c r="D715" s="234" t="s">
        <v>159</v>
      </c>
      <c r="E715" s="235" t="s">
        <v>1</v>
      </c>
      <c r="F715" s="236" t="s">
        <v>593</v>
      </c>
      <c r="G715" s="233"/>
      <c r="H715" s="237">
        <v>1.3500000000000001</v>
      </c>
      <c r="I715" s="238"/>
      <c r="J715" s="233"/>
      <c r="K715" s="233"/>
      <c r="L715" s="239"/>
      <c r="M715" s="240"/>
      <c r="N715" s="241"/>
      <c r="O715" s="241"/>
      <c r="P715" s="241"/>
      <c r="Q715" s="241"/>
      <c r="R715" s="241"/>
      <c r="S715" s="241"/>
      <c r="T715" s="242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3" t="s">
        <v>159</v>
      </c>
      <c r="AU715" s="243" t="s">
        <v>86</v>
      </c>
      <c r="AV715" s="13" t="s">
        <v>86</v>
      </c>
      <c r="AW715" s="13" t="s">
        <v>32</v>
      </c>
      <c r="AX715" s="13" t="s">
        <v>76</v>
      </c>
      <c r="AY715" s="243" t="s">
        <v>151</v>
      </c>
    </row>
    <row r="716" s="14" customFormat="1">
      <c r="A716" s="14"/>
      <c r="B716" s="244"/>
      <c r="C716" s="245"/>
      <c r="D716" s="234" t="s">
        <v>159</v>
      </c>
      <c r="E716" s="246" t="s">
        <v>1</v>
      </c>
      <c r="F716" s="247" t="s">
        <v>161</v>
      </c>
      <c r="G716" s="245"/>
      <c r="H716" s="248">
        <v>1.3500000000000001</v>
      </c>
      <c r="I716" s="249"/>
      <c r="J716" s="245"/>
      <c r="K716" s="245"/>
      <c r="L716" s="250"/>
      <c r="M716" s="251"/>
      <c r="N716" s="252"/>
      <c r="O716" s="252"/>
      <c r="P716" s="252"/>
      <c r="Q716" s="252"/>
      <c r="R716" s="252"/>
      <c r="S716" s="252"/>
      <c r="T716" s="253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4" t="s">
        <v>159</v>
      </c>
      <c r="AU716" s="254" t="s">
        <v>86</v>
      </c>
      <c r="AV716" s="14" t="s">
        <v>158</v>
      </c>
      <c r="AW716" s="14" t="s">
        <v>32</v>
      </c>
      <c r="AX716" s="14" t="s">
        <v>84</v>
      </c>
      <c r="AY716" s="254" t="s">
        <v>151</v>
      </c>
    </row>
    <row r="717" s="2" customFormat="1">
      <c r="A717" s="39"/>
      <c r="B717" s="40"/>
      <c r="C717" s="219" t="s">
        <v>481</v>
      </c>
      <c r="D717" s="219" t="s">
        <v>153</v>
      </c>
      <c r="E717" s="220" t="s">
        <v>756</v>
      </c>
      <c r="F717" s="221" t="s">
        <v>757</v>
      </c>
      <c r="G717" s="222" t="s">
        <v>198</v>
      </c>
      <c r="H717" s="223">
        <v>50</v>
      </c>
      <c r="I717" s="224"/>
      <c r="J717" s="225">
        <f>ROUND(I717*H717,2)</f>
        <v>0</v>
      </c>
      <c r="K717" s="221" t="s">
        <v>157</v>
      </c>
      <c r="L717" s="45"/>
      <c r="M717" s="226" t="s">
        <v>1</v>
      </c>
      <c r="N717" s="227" t="s">
        <v>41</v>
      </c>
      <c r="O717" s="92"/>
      <c r="P717" s="228">
        <f>O717*H717</f>
        <v>0</v>
      </c>
      <c r="Q717" s="228">
        <v>0</v>
      </c>
      <c r="R717" s="228">
        <f>Q717*H717</f>
        <v>0</v>
      </c>
      <c r="S717" s="228">
        <v>0</v>
      </c>
      <c r="T717" s="229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30" t="s">
        <v>158</v>
      </c>
      <c r="AT717" s="230" t="s">
        <v>153</v>
      </c>
      <c r="AU717" s="230" t="s">
        <v>86</v>
      </c>
      <c r="AY717" s="18" t="s">
        <v>151</v>
      </c>
      <c r="BE717" s="231">
        <f>IF(N717="základní",J717,0)</f>
        <v>0</v>
      </c>
      <c r="BF717" s="231">
        <f>IF(N717="snížená",J717,0)</f>
        <v>0</v>
      </c>
      <c r="BG717" s="231">
        <f>IF(N717="zákl. přenesená",J717,0)</f>
        <v>0</v>
      </c>
      <c r="BH717" s="231">
        <f>IF(N717="sníž. přenesená",J717,0)</f>
        <v>0</v>
      </c>
      <c r="BI717" s="231">
        <f>IF(N717="nulová",J717,0)</f>
        <v>0</v>
      </c>
      <c r="BJ717" s="18" t="s">
        <v>84</v>
      </c>
      <c r="BK717" s="231">
        <f>ROUND(I717*H717,2)</f>
        <v>0</v>
      </c>
      <c r="BL717" s="18" t="s">
        <v>158</v>
      </c>
      <c r="BM717" s="230" t="s">
        <v>758</v>
      </c>
    </row>
    <row r="718" s="13" customFormat="1">
      <c r="A718" s="13"/>
      <c r="B718" s="232"/>
      <c r="C718" s="233"/>
      <c r="D718" s="234" t="s">
        <v>159</v>
      </c>
      <c r="E718" s="235" t="s">
        <v>1</v>
      </c>
      <c r="F718" s="236" t="s">
        <v>759</v>
      </c>
      <c r="G718" s="233"/>
      <c r="H718" s="237">
        <v>50</v>
      </c>
      <c r="I718" s="238"/>
      <c r="J718" s="233"/>
      <c r="K718" s="233"/>
      <c r="L718" s="239"/>
      <c r="M718" s="240"/>
      <c r="N718" s="241"/>
      <c r="O718" s="241"/>
      <c r="P718" s="241"/>
      <c r="Q718" s="241"/>
      <c r="R718" s="241"/>
      <c r="S718" s="241"/>
      <c r="T718" s="242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3" t="s">
        <v>159</v>
      </c>
      <c r="AU718" s="243" t="s">
        <v>86</v>
      </c>
      <c r="AV718" s="13" t="s">
        <v>86</v>
      </c>
      <c r="AW718" s="13" t="s">
        <v>32</v>
      </c>
      <c r="AX718" s="13" t="s">
        <v>76</v>
      </c>
      <c r="AY718" s="243" t="s">
        <v>151</v>
      </c>
    </row>
    <row r="719" s="14" customFormat="1">
      <c r="A719" s="14"/>
      <c r="B719" s="244"/>
      <c r="C719" s="245"/>
      <c r="D719" s="234" t="s">
        <v>159</v>
      </c>
      <c r="E719" s="246" t="s">
        <v>1</v>
      </c>
      <c r="F719" s="247" t="s">
        <v>161</v>
      </c>
      <c r="G719" s="245"/>
      <c r="H719" s="248">
        <v>50</v>
      </c>
      <c r="I719" s="249"/>
      <c r="J719" s="245"/>
      <c r="K719" s="245"/>
      <c r="L719" s="250"/>
      <c r="M719" s="251"/>
      <c r="N719" s="252"/>
      <c r="O719" s="252"/>
      <c r="P719" s="252"/>
      <c r="Q719" s="252"/>
      <c r="R719" s="252"/>
      <c r="S719" s="252"/>
      <c r="T719" s="253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4" t="s">
        <v>159</v>
      </c>
      <c r="AU719" s="254" t="s">
        <v>86</v>
      </c>
      <c r="AV719" s="14" t="s">
        <v>158</v>
      </c>
      <c r="AW719" s="14" t="s">
        <v>32</v>
      </c>
      <c r="AX719" s="14" t="s">
        <v>84</v>
      </c>
      <c r="AY719" s="254" t="s">
        <v>151</v>
      </c>
    </row>
    <row r="720" s="2" customFormat="1">
      <c r="A720" s="39"/>
      <c r="B720" s="40"/>
      <c r="C720" s="219" t="s">
        <v>760</v>
      </c>
      <c r="D720" s="219" t="s">
        <v>153</v>
      </c>
      <c r="E720" s="220" t="s">
        <v>761</v>
      </c>
      <c r="F720" s="221" t="s">
        <v>762</v>
      </c>
      <c r="G720" s="222" t="s">
        <v>232</v>
      </c>
      <c r="H720" s="223">
        <v>3</v>
      </c>
      <c r="I720" s="224"/>
      <c r="J720" s="225">
        <f>ROUND(I720*H720,2)</f>
        <v>0</v>
      </c>
      <c r="K720" s="221" t="s">
        <v>157</v>
      </c>
      <c r="L720" s="45"/>
      <c r="M720" s="226" t="s">
        <v>1</v>
      </c>
      <c r="N720" s="227" t="s">
        <v>41</v>
      </c>
      <c r="O720" s="92"/>
      <c r="P720" s="228">
        <f>O720*H720</f>
        <v>0</v>
      </c>
      <c r="Q720" s="228">
        <v>0</v>
      </c>
      <c r="R720" s="228">
        <f>Q720*H720</f>
        <v>0</v>
      </c>
      <c r="S720" s="228">
        <v>0</v>
      </c>
      <c r="T720" s="229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30" t="s">
        <v>158</v>
      </c>
      <c r="AT720" s="230" t="s">
        <v>153</v>
      </c>
      <c r="AU720" s="230" t="s">
        <v>86</v>
      </c>
      <c r="AY720" s="18" t="s">
        <v>151</v>
      </c>
      <c r="BE720" s="231">
        <f>IF(N720="základní",J720,0)</f>
        <v>0</v>
      </c>
      <c r="BF720" s="231">
        <f>IF(N720="snížená",J720,0)</f>
        <v>0</v>
      </c>
      <c r="BG720" s="231">
        <f>IF(N720="zákl. přenesená",J720,0)</f>
        <v>0</v>
      </c>
      <c r="BH720" s="231">
        <f>IF(N720="sníž. přenesená",J720,0)</f>
        <v>0</v>
      </c>
      <c r="BI720" s="231">
        <f>IF(N720="nulová",J720,0)</f>
        <v>0</v>
      </c>
      <c r="BJ720" s="18" t="s">
        <v>84</v>
      </c>
      <c r="BK720" s="231">
        <f>ROUND(I720*H720,2)</f>
        <v>0</v>
      </c>
      <c r="BL720" s="18" t="s">
        <v>158</v>
      </c>
      <c r="BM720" s="230" t="s">
        <v>763</v>
      </c>
    </row>
    <row r="721" s="2" customFormat="1">
      <c r="A721" s="39"/>
      <c r="B721" s="40"/>
      <c r="C721" s="219" t="s">
        <v>498</v>
      </c>
      <c r="D721" s="219" t="s">
        <v>153</v>
      </c>
      <c r="E721" s="220" t="s">
        <v>764</v>
      </c>
      <c r="F721" s="221" t="s">
        <v>765</v>
      </c>
      <c r="G721" s="222" t="s">
        <v>156</v>
      </c>
      <c r="H721" s="223">
        <v>0.19700000000000001</v>
      </c>
      <c r="I721" s="224"/>
      <c r="J721" s="225">
        <f>ROUND(I721*H721,2)</f>
        <v>0</v>
      </c>
      <c r="K721" s="221" t="s">
        <v>157</v>
      </c>
      <c r="L721" s="45"/>
      <c r="M721" s="226" t="s">
        <v>1</v>
      </c>
      <c r="N721" s="227" t="s">
        <v>41</v>
      </c>
      <c r="O721" s="92"/>
      <c r="P721" s="228">
        <f>O721*H721</f>
        <v>0</v>
      </c>
      <c r="Q721" s="228">
        <v>0</v>
      </c>
      <c r="R721" s="228">
        <f>Q721*H721</f>
        <v>0</v>
      </c>
      <c r="S721" s="228">
        <v>0</v>
      </c>
      <c r="T721" s="229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30" t="s">
        <v>158</v>
      </c>
      <c r="AT721" s="230" t="s">
        <v>153</v>
      </c>
      <c r="AU721" s="230" t="s">
        <v>86</v>
      </c>
      <c r="AY721" s="18" t="s">
        <v>151</v>
      </c>
      <c r="BE721" s="231">
        <f>IF(N721="základní",J721,0)</f>
        <v>0</v>
      </c>
      <c r="BF721" s="231">
        <f>IF(N721="snížená",J721,0)</f>
        <v>0</v>
      </c>
      <c r="BG721" s="231">
        <f>IF(N721="zákl. přenesená",J721,0)</f>
        <v>0</v>
      </c>
      <c r="BH721" s="231">
        <f>IF(N721="sníž. přenesená",J721,0)</f>
        <v>0</v>
      </c>
      <c r="BI721" s="231">
        <f>IF(N721="nulová",J721,0)</f>
        <v>0</v>
      </c>
      <c r="BJ721" s="18" t="s">
        <v>84</v>
      </c>
      <c r="BK721" s="231">
        <f>ROUND(I721*H721,2)</f>
        <v>0</v>
      </c>
      <c r="BL721" s="18" t="s">
        <v>158</v>
      </c>
      <c r="BM721" s="230" t="s">
        <v>766</v>
      </c>
    </row>
    <row r="722" s="15" customFormat="1">
      <c r="A722" s="15"/>
      <c r="B722" s="255"/>
      <c r="C722" s="256"/>
      <c r="D722" s="234" t="s">
        <v>159</v>
      </c>
      <c r="E722" s="257" t="s">
        <v>1</v>
      </c>
      <c r="F722" s="258" t="s">
        <v>767</v>
      </c>
      <c r="G722" s="256"/>
      <c r="H722" s="257" t="s">
        <v>1</v>
      </c>
      <c r="I722" s="259"/>
      <c r="J722" s="256"/>
      <c r="K722" s="256"/>
      <c r="L722" s="260"/>
      <c r="M722" s="261"/>
      <c r="N722" s="262"/>
      <c r="O722" s="262"/>
      <c r="P722" s="262"/>
      <c r="Q722" s="262"/>
      <c r="R722" s="262"/>
      <c r="S722" s="262"/>
      <c r="T722" s="263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64" t="s">
        <v>159</v>
      </c>
      <c r="AU722" s="264" t="s">
        <v>86</v>
      </c>
      <c r="AV722" s="15" t="s">
        <v>84</v>
      </c>
      <c r="AW722" s="15" t="s">
        <v>32</v>
      </c>
      <c r="AX722" s="15" t="s">
        <v>76</v>
      </c>
      <c r="AY722" s="264" t="s">
        <v>151</v>
      </c>
    </row>
    <row r="723" s="13" customFormat="1">
      <c r="A723" s="13"/>
      <c r="B723" s="232"/>
      <c r="C723" s="233"/>
      <c r="D723" s="234" t="s">
        <v>159</v>
      </c>
      <c r="E723" s="235" t="s">
        <v>1</v>
      </c>
      <c r="F723" s="236" t="s">
        <v>768</v>
      </c>
      <c r="G723" s="233"/>
      <c r="H723" s="237">
        <v>0.19700000000000001</v>
      </c>
      <c r="I723" s="238"/>
      <c r="J723" s="233"/>
      <c r="K723" s="233"/>
      <c r="L723" s="239"/>
      <c r="M723" s="240"/>
      <c r="N723" s="241"/>
      <c r="O723" s="241"/>
      <c r="P723" s="241"/>
      <c r="Q723" s="241"/>
      <c r="R723" s="241"/>
      <c r="S723" s="241"/>
      <c r="T723" s="242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3" t="s">
        <v>159</v>
      </c>
      <c r="AU723" s="243" t="s">
        <v>86</v>
      </c>
      <c r="AV723" s="13" t="s">
        <v>86</v>
      </c>
      <c r="AW723" s="13" t="s">
        <v>32</v>
      </c>
      <c r="AX723" s="13" t="s">
        <v>76</v>
      </c>
      <c r="AY723" s="243" t="s">
        <v>151</v>
      </c>
    </row>
    <row r="724" s="14" customFormat="1">
      <c r="A724" s="14"/>
      <c r="B724" s="244"/>
      <c r="C724" s="245"/>
      <c r="D724" s="234" t="s">
        <v>159</v>
      </c>
      <c r="E724" s="246" t="s">
        <v>1</v>
      </c>
      <c r="F724" s="247" t="s">
        <v>161</v>
      </c>
      <c r="G724" s="245"/>
      <c r="H724" s="248">
        <v>0.19700000000000001</v>
      </c>
      <c r="I724" s="249"/>
      <c r="J724" s="245"/>
      <c r="K724" s="245"/>
      <c r="L724" s="250"/>
      <c r="M724" s="251"/>
      <c r="N724" s="252"/>
      <c r="O724" s="252"/>
      <c r="P724" s="252"/>
      <c r="Q724" s="252"/>
      <c r="R724" s="252"/>
      <c r="S724" s="252"/>
      <c r="T724" s="253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4" t="s">
        <v>159</v>
      </c>
      <c r="AU724" s="254" t="s">
        <v>86</v>
      </c>
      <c r="AV724" s="14" t="s">
        <v>158</v>
      </c>
      <c r="AW724" s="14" t="s">
        <v>32</v>
      </c>
      <c r="AX724" s="14" t="s">
        <v>84</v>
      </c>
      <c r="AY724" s="254" t="s">
        <v>151</v>
      </c>
    </row>
    <row r="725" s="2" customFormat="1">
      <c r="A725" s="39"/>
      <c r="B725" s="40"/>
      <c r="C725" s="219" t="s">
        <v>769</v>
      </c>
      <c r="D725" s="219" t="s">
        <v>153</v>
      </c>
      <c r="E725" s="220" t="s">
        <v>770</v>
      </c>
      <c r="F725" s="221" t="s">
        <v>771</v>
      </c>
      <c r="G725" s="222" t="s">
        <v>156</v>
      </c>
      <c r="H725" s="223">
        <v>0.216</v>
      </c>
      <c r="I725" s="224"/>
      <c r="J725" s="225">
        <f>ROUND(I725*H725,2)</f>
        <v>0</v>
      </c>
      <c r="K725" s="221" t="s">
        <v>157</v>
      </c>
      <c r="L725" s="45"/>
      <c r="M725" s="226" t="s">
        <v>1</v>
      </c>
      <c r="N725" s="227" t="s">
        <v>41</v>
      </c>
      <c r="O725" s="92"/>
      <c r="P725" s="228">
        <f>O725*H725</f>
        <v>0</v>
      </c>
      <c r="Q725" s="228">
        <v>0</v>
      </c>
      <c r="R725" s="228">
        <f>Q725*H725</f>
        <v>0</v>
      </c>
      <c r="S725" s="228">
        <v>0</v>
      </c>
      <c r="T725" s="229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30" t="s">
        <v>158</v>
      </c>
      <c r="AT725" s="230" t="s">
        <v>153</v>
      </c>
      <c r="AU725" s="230" t="s">
        <v>86</v>
      </c>
      <c r="AY725" s="18" t="s">
        <v>151</v>
      </c>
      <c r="BE725" s="231">
        <f>IF(N725="základní",J725,0)</f>
        <v>0</v>
      </c>
      <c r="BF725" s="231">
        <f>IF(N725="snížená",J725,0)</f>
        <v>0</v>
      </c>
      <c r="BG725" s="231">
        <f>IF(N725="zákl. přenesená",J725,0)</f>
        <v>0</v>
      </c>
      <c r="BH725" s="231">
        <f>IF(N725="sníž. přenesená",J725,0)</f>
        <v>0</v>
      </c>
      <c r="BI725" s="231">
        <f>IF(N725="nulová",J725,0)</f>
        <v>0</v>
      </c>
      <c r="BJ725" s="18" t="s">
        <v>84</v>
      </c>
      <c r="BK725" s="231">
        <f>ROUND(I725*H725,2)</f>
        <v>0</v>
      </c>
      <c r="BL725" s="18" t="s">
        <v>158</v>
      </c>
      <c r="BM725" s="230" t="s">
        <v>772</v>
      </c>
    </row>
    <row r="726" s="15" customFormat="1">
      <c r="A726" s="15"/>
      <c r="B726" s="255"/>
      <c r="C726" s="256"/>
      <c r="D726" s="234" t="s">
        <v>159</v>
      </c>
      <c r="E726" s="257" t="s">
        <v>1</v>
      </c>
      <c r="F726" s="258" t="s">
        <v>349</v>
      </c>
      <c r="G726" s="256"/>
      <c r="H726" s="257" t="s">
        <v>1</v>
      </c>
      <c r="I726" s="259"/>
      <c r="J726" s="256"/>
      <c r="K726" s="256"/>
      <c r="L726" s="260"/>
      <c r="M726" s="261"/>
      <c r="N726" s="262"/>
      <c r="O726" s="262"/>
      <c r="P726" s="262"/>
      <c r="Q726" s="262"/>
      <c r="R726" s="262"/>
      <c r="S726" s="262"/>
      <c r="T726" s="263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64" t="s">
        <v>159</v>
      </c>
      <c r="AU726" s="264" t="s">
        <v>86</v>
      </c>
      <c r="AV726" s="15" t="s">
        <v>84</v>
      </c>
      <c r="AW726" s="15" t="s">
        <v>32</v>
      </c>
      <c r="AX726" s="15" t="s">
        <v>76</v>
      </c>
      <c r="AY726" s="264" t="s">
        <v>151</v>
      </c>
    </row>
    <row r="727" s="13" customFormat="1">
      <c r="A727" s="13"/>
      <c r="B727" s="232"/>
      <c r="C727" s="233"/>
      <c r="D727" s="234" t="s">
        <v>159</v>
      </c>
      <c r="E727" s="235" t="s">
        <v>1</v>
      </c>
      <c r="F727" s="236" t="s">
        <v>773</v>
      </c>
      <c r="G727" s="233"/>
      <c r="H727" s="237">
        <v>0.216</v>
      </c>
      <c r="I727" s="238"/>
      <c r="J727" s="233"/>
      <c r="K727" s="233"/>
      <c r="L727" s="239"/>
      <c r="M727" s="240"/>
      <c r="N727" s="241"/>
      <c r="O727" s="241"/>
      <c r="P727" s="241"/>
      <c r="Q727" s="241"/>
      <c r="R727" s="241"/>
      <c r="S727" s="241"/>
      <c r="T727" s="242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3" t="s">
        <v>159</v>
      </c>
      <c r="AU727" s="243" t="s">
        <v>86</v>
      </c>
      <c r="AV727" s="13" t="s">
        <v>86</v>
      </c>
      <c r="AW727" s="13" t="s">
        <v>32</v>
      </c>
      <c r="AX727" s="13" t="s">
        <v>76</v>
      </c>
      <c r="AY727" s="243" t="s">
        <v>151</v>
      </c>
    </row>
    <row r="728" s="14" customFormat="1">
      <c r="A728" s="14"/>
      <c r="B728" s="244"/>
      <c r="C728" s="245"/>
      <c r="D728" s="234" t="s">
        <v>159</v>
      </c>
      <c r="E728" s="246" t="s">
        <v>1</v>
      </c>
      <c r="F728" s="247" t="s">
        <v>161</v>
      </c>
      <c r="G728" s="245"/>
      <c r="H728" s="248">
        <v>0.216</v>
      </c>
      <c r="I728" s="249"/>
      <c r="J728" s="245"/>
      <c r="K728" s="245"/>
      <c r="L728" s="250"/>
      <c r="M728" s="251"/>
      <c r="N728" s="252"/>
      <c r="O728" s="252"/>
      <c r="P728" s="252"/>
      <c r="Q728" s="252"/>
      <c r="R728" s="252"/>
      <c r="S728" s="252"/>
      <c r="T728" s="253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4" t="s">
        <v>159</v>
      </c>
      <c r="AU728" s="254" t="s">
        <v>86</v>
      </c>
      <c r="AV728" s="14" t="s">
        <v>158</v>
      </c>
      <c r="AW728" s="14" t="s">
        <v>32</v>
      </c>
      <c r="AX728" s="14" t="s">
        <v>84</v>
      </c>
      <c r="AY728" s="254" t="s">
        <v>151</v>
      </c>
    </row>
    <row r="729" s="2" customFormat="1">
      <c r="A729" s="39"/>
      <c r="B729" s="40"/>
      <c r="C729" s="219" t="s">
        <v>503</v>
      </c>
      <c r="D729" s="219" t="s">
        <v>153</v>
      </c>
      <c r="E729" s="220" t="s">
        <v>774</v>
      </c>
      <c r="F729" s="221" t="s">
        <v>775</v>
      </c>
      <c r="G729" s="222" t="s">
        <v>198</v>
      </c>
      <c r="H729" s="223">
        <v>4</v>
      </c>
      <c r="I729" s="224"/>
      <c r="J729" s="225">
        <f>ROUND(I729*H729,2)</f>
        <v>0</v>
      </c>
      <c r="K729" s="221" t="s">
        <v>157</v>
      </c>
      <c r="L729" s="45"/>
      <c r="M729" s="226" t="s">
        <v>1</v>
      </c>
      <c r="N729" s="227" t="s">
        <v>41</v>
      </c>
      <c r="O729" s="92"/>
      <c r="P729" s="228">
        <f>O729*H729</f>
        <v>0</v>
      </c>
      <c r="Q729" s="228">
        <v>0</v>
      </c>
      <c r="R729" s="228">
        <f>Q729*H729</f>
        <v>0</v>
      </c>
      <c r="S729" s="228">
        <v>0</v>
      </c>
      <c r="T729" s="229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30" t="s">
        <v>158</v>
      </c>
      <c r="AT729" s="230" t="s">
        <v>153</v>
      </c>
      <c r="AU729" s="230" t="s">
        <v>86</v>
      </c>
      <c r="AY729" s="18" t="s">
        <v>151</v>
      </c>
      <c r="BE729" s="231">
        <f>IF(N729="základní",J729,0)</f>
        <v>0</v>
      </c>
      <c r="BF729" s="231">
        <f>IF(N729="snížená",J729,0)</f>
        <v>0</v>
      </c>
      <c r="BG729" s="231">
        <f>IF(N729="zákl. přenesená",J729,0)</f>
        <v>0</v>
      </c>
      <c r="BH729" s="231">
        <f>IF(N729="sníž. přenesená",J729,0)</f>
        <v>0</v>
      </c>
      <c r="BI729" s="231">
        <f>IF(N729="nulová",J729,0)</f>
        <v>0</v>
      </c>
      <c r="BJ729" s="18" t="s">
        <v>84</v>
      </c>
      <c r="BK729" s="231">
        <f>ROUND(I729*H729,2)</f>
        <v>0</v>
      </c>
      <c r="BL729" s="18" t="s">
        <v>158</v>
      </c>
      <c r="BM729" s="230" t="s">
        <v>776</v>
      </c>
    </row>
    <row r="730" s="13" customFormat="1">
      <c r="A730" s="13"/>
      <c r="B730" s="232"/>
      <c r="C730" s="233"/>
      <c r="D730" s="234" t="s">
        <v>159</v>
      </c>
      <c r="E730" s="235" t="s">
        <v>1</v>
      </c>
      <c r="F730" s="236" t="s">
        <v>777</v>
      </c>
      <c r="G730" s="233"/>
      <c r="H730" s="237">
        <v>4</v>
      </c>
      <c r="I730" s="238"/>
      <c r="J730" s="233"/>
      <c r="K730" s="233"/>
      <c r="L730" s="239"/>
      <c r="M730" s="240"/>
      <c r="N730" s="241"/>
      <c r="O730" s="241"/>
      <c r="P730" s="241"/>
      <c r="Q730" s="241"/>
      <c r="R730" s="241"/>
      <c r="S730" s="241"/>
      <c r="T730" s="242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43" t="s">
        <v>159</v>
      </c>
      <c r="AU730" s="243" t="s">
        <v>86</v>
      </c>
      <c r="AV730" s="13" t="s">
        <v>86</v>
      </c>
      <c r="AW730" s="13" t="s">
        <v>32</v>
      </c>
      <c r="AX730" s="13" t="s">
        <v>76</v>
      </c>
      <c r="AY730" s="243" t="s">
        <v>151</v>
      </c>
    </row>
    <row r="731" s="14" customFormat="1">
      <c r="A731" s="14"/>
      <c r="B731" s="244"/>
      <c r="C731" s="245"/>
      <c r="D731" s="234" t="s">
        <v>159</v>
      </c>
      <c r="E731" s="246" t="s">
        <v>1</v>
      </c>
      <c r="F731" s="247" t="s">
        <v>161</v>
      </c>
      <c r="G731" s="245"/>
      <c r="H731" s="248">
        <v>4</v>
      </c>
      <c r="I731" s="249"/>
      <c r="J731" s="245"/>
      <c r="K731" s="245"/>
      <c r="L731" s="250"/>
      <c r="M731" s="251"/>
      <c r="N731" s="252"/>
      <c r="O731" s="252"/>
      <c r="P731" s="252"/>
      <c r="Q731" s="252"/>
      <c r="R731" s="252"/>
      <c r="S731" s="252"/>
      <c r="T731" s="253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4" t="s">
        <v>159</v>
      </c>
      <c r="AU731" s="254" t="s">
        <v>86</v>
      </c>
      <c r="AV731" s="14" t="s">
        <v>158</v>
      </c>
      <c r="AW731" s="14" t="s">
        <v>32</v>
      </c>
      <c r="AX731" s="14" t="s">
        <v>84</v>
      </c>
      <c r="AY731" s="254" t="s">
        <v>151</v>
      </c>
    </row>
    <row r="732" s="2" customFormat="1">
      <c r="A732" s="39"/>
      <c r="B732" s="40"/>
      <c r="C732" s="219" t="s">
        <v>778</v>
      </c>
      <c r="D732" s="219" t="s">
        <v>153</v>
      </c>
      <c r="E732" s="220" t="s">
        <v>779</v>
      </c>
      <c r="F732" s="221" t="s">
        <v>780</v>
      </c>
      <c r="G732" s="222" t="s">
        <v>244</v>
      </c>
      <c r="H732" s="223">
        <v>40.420000000000002</v>
      </c>
      <c r="I732" s="224"/>
      <c r="J732" s="225">
        <f>ROUND(I732*H732,2)</f>
        <v>0</v>
      </c>
      <c r="K732" s="221" t="s">
        <v>157</v>
      </c>
      <c r="L732" s="45"/>
      <c r="M732" s="226" t="s">
        <v>1</v>
      </c>
      <c r="N732" s="227" t="s">
        <v>41</v>
      </c>
      <c r="O732" s="92"/>
      <c r="P732" s="228">
        <f>O732*H732</f>
        <v>0</v>
      </c>
      <c r="Q732" s="228">
        <v>0</v>
      </c>
      <c r="R732" s="228">
        <f>Q732*H732</f>
        <v>0</v>
      </c>
      <c r="S732" s="228">
        <v>0</v>
      </c>
      <c r="T732" s="229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30" t="s">
        <v>158</v>
      </c>
      <c r="AT732" s="230" t="s">
        <v>153</v>
      </c>
      <c r="AU732" s="230" t="s">
        <v>86</v>
      </c>
      <c r="AY732" s="18" t="s">
        <v>151</v>
      </c>
      <c r="BE732" s="231">
        <f>IF(N732="základní",J732,0)</f>
        <v>0</v>
      </c>
      <c r="BF732" s="231">
        <f>IF(N732="snížená",J732,0)</f>
        <v>0</v>
      </c>
      <c r="BG732" s="231">
        <f>IF(N732="zákl. přenesená",J732,0)</f>
        <v>0</v>
      </c>
      <c r="BH732" s="231">
        <f>IF(N732="sníž. přenesená",J732,0)</f>
        <v>0</v>
      </c>
      <c r="BI732" s="231">
        <f>IF(N732="nulová",J732,0)</f>
        <v>0</v>
      </c>
      <c r="BJ732" s="18" t="s">
        <v>84</v>
      </c>
      <c r="BK732" s="231">
        <f>ROUND(I732*H732,2)</f>
        <v>0</v>
      </c>
      <c r="BL732" s="18" t="s">
        <v>158</v>
      </c>
      <c r="BM732" s="230" t="s">
        <v>781</v>
      </c>
    </row>
    <row r="733" s="13" customFormat="1">
      <c r="A733" s="13"/>
      <c r="B733" s="232"/>
      <c r="C733" s="233"/>
      <c r="D733" s="234" t="s">
        <v>159</v>
      </c>
      <c r="E733" s="235" t="s">
        <v>1</v>
      </c>
      <c r="F733" s="236" t="s">
        <v>782</v>
      </c>
      <c r="G733" s="233"/>
      <c r="H733" s="237">
        <v>17.25</v>
      </c>
      <c r="I733" s="238"/>
      <c r="J733" s="233"/>
      <c r="K733" s="233"/>
      <c r="L733" s="239"/>
      <c r="M733" s="240"/>
      <c r="N733" s="241"/>
      <c r="O733" s="241"/>
      <c r="P733" s="241"/>
      <c r="Q733" s="241"/>
      <c r="R733" s="241"/>
      <c r="S733" s="241"/>
      <c r="T733" s="242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3" t="s">
        <v>159</v>
      </c>
      <c r="AU733" s="243" t="s">
        <v>86</v>
      </c>
      <c r="AV733" s="13" t="s">
        <v>86</v>
      </c>
      <c r="AW733" s="13" t="s">
        <v>32</v>
      </c>
      <c r="AX733" s="13" t="s">
        <v>76</v>
      </c>
      <c r="AY733" s="243" t="s">
        <v>151</v>
      </c>
    </row>
    <row r="734" s="13" customFormat="1">
      <c r="A734" s="13"/>
      <c r="B734" s="232"/>
      <c r="C734" s="233"/>
      <c r="D734" s="234" t="s">
        <v>159</v>
      </c>
      <c r="E734" s="235" t="s">
        <v>1</v>
      </c>
      <c r="F734" s="236" t="s">
        <v>783</v>
      </c>
      <c r="G734" s="233"/>
      <c r="H734" s="237">
        <v>23.170000000000002</v>
      </c>
      <c r="I734" s="238"/>
      <c r="J734" s="233"/>
      <c r="K734" s="233"/>
      <c r="L734" s="239"/>
      <c r="M734" s="240"/>
      <c r="N734" s="241"/>
      <c r="O734" s="241"/>
      <c r="P734" s="241"/>
      <c r="Q734" s="241"/>
      <c r="R734" s="241"/>
      <c r="S734" s="241"/>
      <c r="T734" s="242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3" t="s">
        <v>159</v>
      </c>
      <c r="AU734" s="243" t="s">
        <v>86</v>
      </c>
      <c r="AV734" s="13" t="s">
        <v>86</v>
      </c>
      <c r="AW734" s="13" t="s">
        <v>32</v>
      </c>
      <c r="AX734" s="13" t="s">
        <v>76</v>
      </c>
      <c r="AY734" s="243" t="s">
        <v>151</v>
      </c>
    </row>
    <row r="735" s="14" customFormat="1">
      <c r="A735" s="14"/>
      <c r="B735" s="244"/>
      <c r="C735" s="245"/>
      <c r="D735" s="234" t="s">
        <v>159</v>
      </c>
      <c r="E735" s="246" t="s">
        <v>1</v>
      </c>
      <c r="F735" s="247" t="s">
        <v>161</v>
      </c>
      <c r="G735" s="245"/>
      <c r="H735" s="248">
        <v>40.420000000000002</v>
      </c>
      <c r="I735" s="249"/>
      <c r="J735" s="245"/>
      <c r="K735" s="245"/>
      <c r="L735" s="250"/>
      <c r="M735" s="251"/>
      <c r="N735" s="252"/>
      <c r="O735" s="252"/>
      <c r="P735" s="252"/>
      <c r="Q735" s="252"/>
      <c r="R735" s="252"/>
      <c r="S735" s="252"/>
      <c r="T735" s="253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4" t="s">
        <v>159</v>
      </c>
      <c r="AU735" s="254" t="s">
        <v>86</v>
      </c>
      <c r="AV735" s="14" t="s">
        <v>158</v>
      </c>
      <c r="AW735" s="14" t="s">
        <v>32</v>
      </c>
      <c r="AX735" s="14" t="s">
        <v>84</v>
      </c>
      <c r="AY735" s="254" t="s">
        <v>151</v>
      </c>
    </row>
    <row r="736" s="2" customFormat="1">
      <c r="A736" s="39"/>
      <c r="B736" s="40"/>
      <c r="C736" s="219" t="s">
        <v>507</v>
      </c>
      <c r="D736" s="219" t="s">
        <v>153</v>
      </c>
      <c r="E736" s="220" t="s">
        <v>784</v>
      </c>
      <c r="F736" s="221" t="s">
        <v>785</v>
      </c>
      <c r="G736" s="222" t="s">
        <v>244</v>
      </c>
      <c r="H736" s="223">
        <v>33.270000000000003</v>
      </c>
      <c r="I736" s="224"/>
      <c r="J736" s="225">
        <f>ROUND(I736*H736,2)</f>
        <v>0</v>
      </c>
      <c r="K736" s="221" t="s">
        <v>157</v>
      </c>
      <c r="L736" s="45"/>
      <c r="M736" s="226" t="s">
        <v>1</v>
      </c>
      <c r="N736" s="227" t="s">
        <v>41</v>
      </c>
      <c r="O736" s="92"/>
      <c r="P736" s="228">
        <f>O736*H736</f>
        <v>0</v>
      </c>
      <c r="Q736" s="228">
        <v>0</v>
      </c>
      <c r="R736" s="228">
        <f>Q736*H736</f>
        <v>0</v>
      </c>
      <c r="S736" s="228">
        <v>0</v>
      </c>
      <c r="T736" s="229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30" t="s">
        <v>158</v>
      </c>
      <c r="AT736" s="230" t="s">
        <v>153</v>
      </c>
      <c r="AU736" s="230" t="s">
        <v>86</v>
      </c>
      <c r="AY736" s="18" t="s">
        <v>151</v>
      </c>
      <c r="BE736" s="231">
        <f>IF(N736="základní",J736,0)</f>
        <v>0</v>
      </c>
      <c r="BF736" s="231">
        <f>IF(N736="snížená",J736,0)</f>
        <v>0</v>
      </c>
      <c r="BG736" s="231">
        <f>IF(N736="zákl. přenesená",J736,0)</f>
        <v>0</v>
      </c>
      <c r="BH736" s="231">
        <f>IF(N736="sníž. přenesená",J736,0)</f>
        <v>0</v>
      </c>
      <c r="BI736" s="231">
        <f>IF(N736="nulová",J736,0)</f>
        <v>0</v>
      </c>
      <c r="BJ736" s="18" t="s">
        <v>84</v>
      </c>
      <c r="BK736" s="231">
        <f>ROUND(I736*H736,2)</f>
        <v>0</v>
      </c>
      <c r="BL736" s="18" t="s">
        <v>158</v>
      </c>
      <c r="BM736" s="230" t="s">
        <v>786</v>
      </c>
    </row>
    <row r="737" s="15" customFormat="1">
      <c r="A737" s="15"/>
      <c r="B737" s="255"/>
      <c r="C737" s="256"/>
      <c r="D737" s="234" t="s">
        <v>159</v>
      </c>
      <c r="E737" s="257" t="s">
        <v>1</v>
      </c>
      <c r="F737" s="258" t="s">
        <v>184</v>
      </c>
      <c r="G737" s="256"/>
      <c r="H737" s="257" t="s">
        <v>1</v>
      </c>
      <c r="I737" s="259"/>
      <c r="J737" s="256"/>
      <c r="K737" s="256"/>
      <c r="L737" s="260"/>
      <c r="M737" s="261"/>
      <c r="N737" s="262"/>
      <c r="O737" s="262"/>
      <c r="P737" s="262"/>
      <c r="Q737" s="262"/>
      <c r="R737" s="262"/>
      <c r="S737" s="262"/>
      <c r="T737" s="263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64" t="s">
        <v>159</v>
      </c>
      <c r="AU737" s="264" t="s">
        <v>86</v>
      </c>
      <c r="AV737" s="15" t="s">
        <v>84</v>
      </c>
      <c r="AW737" s="15" t="s">
        <v>32</v>
      </c>
      <c r="AX737" s="15" t="s">
        <v>76</v>
      </c>
      <c r="AY737" s="264" t="s">
        <v>151</v>
      </c>
    </row>
    <row r="738" s="13" customFormat="1">
      <c r="A738" s="13"/>
      <c r="B738" s="232"/>
      <c r="C738" s="233"/>
      <c r="D738" s="234" t="s">
        <v>159</v>
      </c>
      <c r="E738" s="235" t="s">
        <v>1</v>
      </c>
      <c r="F738" s="236" t="s">
        <v>787</v>
      </c>
      <c r="G738" s="233"/>
      <c r="H738" s="237">
        <v>19.75</v>
      </c>
      <c r="I738" s="238"/>
      <c r="J738" s="233"/>
      <c r="K738" s="233"/>
      <c r="L738" s="239"/>
      <c r="M738" s="240"/>
      <c r="N738" s="241"/>
      <c r="O738" s="241"/>
      <c r="P738" s="241"/>
      <c r="Q738" s="241"/>
      <c r="R738" s="241"/>
      <c r="S738" s="241"/>
      <c r="T738" s="242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3" t="s">
        <v>159</v>
      </c>
      <c r="AU738" s="243" t="s">
        <v>86</v>
      </c>
      <c r="AV738" s="13" t="s">
        <v>86</v>
      </c>
      <c r="AW738" s="13" t="s">
        <v>32</v>
      </c>
      <c r="AX738" s="13" t="s">
        <v>76</v>
      </c>
      <c r="AY738" s="243" t="s">
        <v>151</v>
      </c>
    </row>
    <row r="739" s="13" customFormat="1">
      <c r="A739" s="13"/>
      <c r="B739" s="232"/>
      <c r="C739" s="233"/>
      <c r="D739" s="234" t="s">
        <v>159</v>
      </c>
      <c r="E739" s="235" t="s">
        <v>1</v>
      </c>
      <c r="F739" s="236" t="s">
        <v>788</v>
      </c>
      <c r="G739" s="233"/>
      <c r="H739" s="237">
        <v>6.9000000000000004</v>
      </c>
      <c r="I739" s="238"/>
      <c r="J739" s="233"/>
      <c r="K739" s="233"/>
      <c r="L739" s="239"/>
      <c r="M739" s="240"/>
      <c r="N739" s="241"/>
      <c r="O739" s="241"/>
      <c r="P739" s="241"/>
      <c r="Q739" s="241"/>
      <c r="R739" s="241"/>
      <c r="S739" s="241"/>
      <c r="T739" s="242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3" t="s">
        <v>159</v>
      </c>
      <c r="AU739" s="243" t="s">
        <v>86</v>
      </c>
      <c r="AV739" s="13" t="s">
        <v>86</v>
      </c>
      <c r="AW739" s="13" t="s">
        <v>32</v>
      </c>
      <c r="AX739" s="13" t="s">
        <v>76</v>
      </c>
      <c r="AY739" s="243" t="s">
        <v>151</v>
      </c>
    </row>
    <row r="740" s="13" customFormat="1">
      <c r="A740" s="13"/>
      <c r="B740" s="232"/>
      <c r="C740" s="233"/>
      <c r="D740" s="234" t="s">
        <v>159</v>
      </c>
      <c r="E740" s="235" t="s">
        <v>1</v>
      </c>
      <c r="F740" s="236" t="s">
        <v>789</v>
      </c>
      <c r="G740" s="233"/>
      <c r="H740" s="237">
        <v>6.6200000000000001</v>
      </c>
      <c r="I740" s="238"/>
      <c r="J740" s="233"/>
      <c r="K740" s="233"/>
      <c r="L740" s="239"/>
      <c r="M740" s="240"/>
      <c r="N740" s="241"/>
      <c r="O740" s="241"/>
      <c r="P740" s="241"/>
      <c r="Q740" s="241"/>
      <c r="R740" s="241"/>
      <c r="S740" s="241"/>
      <c r="T740" s="242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3" t="s">
        <v>159</v>
      </c>
      <c r="AU740" s="243" t="s">
        <v>86</v>
      </c>
      <c r="AV740" s="13" t="s">
        <v>86</v>
      </c>
      <c r="AW740" s="13" t="s">
        <v>32</v>
      </c>
      <c r="AX740" s="13" t="s">
        <v>76</v>
      </c>
      <c r="AY740" s="243" t="s">
        <v>151</v>
      </c>
    </row>
    <row r="741" s="14" customFormat="1">
      <c r="A741" s="14"/>
      <c r="B741" s="244"/>
      <c r="C741" s="245"/>
      <c r="D741" s="234" t="s">
        <v>159</v>
      </c>
      <c r="E741" s="246" t="s">
        <v>1</v>
      </c>
      <c r="F741" s="247" t="s">
        <v>161</v>
      </c>
      <c r="G741" s="245"/>
      <c r="H741" s="248">
        <v>33.270000000000003</v>
      </c>
      <c r="I741" s="249"/>
      <c r="J741" s="245"/>
      <c r="K741" s="245"/>
      <c r="L741" s="250"/>
      <c r="M741" s="251"/>
      <c r="N741" s="252"/>
      <c r="O741" s="252"/>
      <c r="P741" s="252"/>
      <c r="Q741" s="252"/>
      <c r="R741" s="252"/>
      <c r="S741" s="252"/>
      <c r="T741" s="253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4" t="s">
        <v>159</v>
      </c>
      <c r="AU741" s="254" t="s">
        <v>86</v>
      </c>
      <c r="AV741" s="14" t="s">
        <v>158</v>
      </c>
      <c r="AW741" s="14" t="s">
        <v>32</v>
      </c>
      <c r="AX741" s="14" t="s">
        <v>84</v>
      </c>
      <c r="AY741" s="254" t="s">
        <v>151</v>
      </c>
    </row>
    <row r="742" s="2" customFormat="1">
      <c r="A742" s="39"/>
      <c r="B742" s="40"/>
      <c r="C742" s="219" t="s">
        <v>790</v>
      </c>
      <c r="D742" s="219" t="s">
        <v>153</v>
      </c>
      <c r="E742" s="220" t="s">
        <v>791</v>
      </c>
      <c r="F742" s="221" t="s">
        <v>792</v>
      </c>
      <c r="G742" s="222" t="s">
        <v>244</v>
      </c>
      <c r="H742" s="223">
        <v>1.8999999999999999</v>
      </c>
      <c r="I742" s="224"/>
      <c r="J742" s="225">
        <f>ROUND(I742*H742,2)</f>
        <v>0</v>
      </c>
      <c r="K742" s="221" t="s">
        <v>157</v>
      </c>
      <c r="L742" s="45"/>
      <c r="M742" s="226" t="s">
        <v>1</v>
      </c>
      <c r="N742" s="227" t="s">
        <v>41</v>
      </c>
      <c r="O742" s="92"/>
      <c r="P742" s="228">
        <f>O742*H742</f>
        <v>0</v>
      </c>
      <c r="Q742" s="228">
        <v>0</v>
      </c>
      <c r="R742" s="228">
        <f>Q742*H742</f>
        <v>0</v>
      </c>
      <c r="S742" s="228">
        <v>0</v>
      </c>
      <c r="T742" s="229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30" t="s">
        <v>158</v>
      </c>
      <c r="AT742" s="230" t="s">
        <v>153</v>
      </c>
      <c r="AU742" s="230" t="s">
        <v>86</v>
      </c>
      <c r="AY742" s="18" t="s">
        <v>151</v>
      </c>
      <c r="BE742" s="231">
        <f>IF(N742="základní",J742,0)</f>
        <v>0</v>
      </c>
      <c r="BF742" s="231">
        <f>IF(N742="snížená",J742,0)</f>
        <v>0</v>
      </c>
      <c r="BG742" s="231">
        <f>IF(N742="zákl. přenesená",J742,0)</f>
        <v>0</v>
      </c>
      <c r="BH742" s="231">
        <f>IF(N742="sníž. přenesená",J742,0)</f>
        <v>0</v>
      </c>
      <c r="BI742" s="231">
        <f>IF(N742="nulová",J742,0)</f>
        <v>0</v>
      </c>
      <c r="BJ742" s="18" t="s">
        <v>84</v>
      </c>
      <c r="BK742" s="231">
        <f>ROUND(I742*H742,2)</f>
        <v>0</v>
      </c>
      <c r="BL742" s="18" t="s">
        <v>158</v>
      </c>
      <c r="BM742" s="230" t="s">
        <v>793</v>
      </c>
    </row>
    <row r="743" s="13" customFormat="1">
      <c r="A743" s="13"/>
      <c r="B743" s="232"/>
      <c r="C743" s="233"/>
      <c r="D743" s="234" t="s">
        <v>159</v>
      </c>
      <c r="E743" s="235" t="s">
        <v>1</v>
      </c>
      <c r="F743" s="236" t="s">
        <v>794</v>
      </c>
      <c r="G743" s="233"/>
      <c r="H743" s="237">
        <v>1.8999999999999999</v>
      </c>
      <c r="I743" s="238"/>
      <c r="J743" s="233"/>
      <c r="K743" s="233"/>
      <c r="L743" s="239"/>
      <c r="M743" s="240"/>
      <c r="N743" s="241"/>
      <c r="O743" s="241"/>
      <c r="P743" s="241"/>
      <c r="Q743" s="241"/>
      <c r="R743" s="241"/>
      <c r="S743" s="241"/>
      <c r="T743" s="242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3" t="s">
        <v>159</v>
      </c>
      <c r="AU743" s="243" t="s">
        <v>86</v>
      </c>
      <c r="AV743" s="13" t="s">
        <v>86</v>
      </c>
      <c r="AW743" s="13" t="s">
        <v>32</v>
      </c>
      <c r="AX743" s="13" t="s">
        <v>76</v>
      </c>
      <c r="AY743" s="243" t="s">
        <v>151</v>
      </c>
    </row>
    <row r="744" s="14" customFormat="1">
      <c r="A744" s="14"/>
      <c r="B744" s="244"/>
      <c r="C744" s="245"/>
      <c r="D744" s="234" t="s">
        <v>159</v>
      </c>
      <c r="E744" s="246" t="s">
        <v>1</v>
      </c>
      <c r="F744" s="247" t="s">
        <v>161</v>
      </c>
      <c r="G744" s="245"/>
      <c r="H744" s="248">
        <v>1.8999999999999999</v>
      </c>
      <c r="I744" s="249"/>
      <c r="J744" s="245"/>
      <c r="K744" s="245"/>
      <c r="L744" s="250"/>
      <c r="M744" s="251"/>
      <c r="N744" s="252"/>
      <c r="O744" s="252"/>
      <c r="P744" s="252"/>
      <c r="Q744" s="252"/>
      <c r="R744" s="252"/>
      <c r="S744" s="252"/>
      <c r="T744" s="253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4" t="s">
        <v>159</v>
      </c>
      <c r="AU744" s="254" t="s">
        <v>86</v>
      </c>
      <c r="AV744" s="14" t="s">
        <v>158</v>
      </c>
      <c r="AW744" s="14" t="s">
        <v>32</v>
      </c>
      <c r="AX744" s="14" t="s">
        <v>84</v>
      </c>
      <c r="AY744" s="254" t="s">
        <v>151</v>
      </c>
    </row>
    <row r="745" s="2" customFormat="1">
      <c r="A745" s="39"/>
      <c r="B745" s="40"/>
      <c r="C745" s="219" t="s">
        <v>510</v>
      </c>
      <c r="D745" s="219" t="s">
        <v>153</v>
      </c>
      <c r="E745" s="220" t="s">
        <v>795</v>
      </c>
      <c r="F745" s="221" t="s">
        <v>796</v>
      </c>
      <c r="G745" s="222" t="s">
        <v>244</v>
      </c>
      <c r="H745" s="223">
        <v>1.8999999999999999</v>
      </c>
      <c r="I745" s="224"/>
      <c r="J745" s="225">
        <f>ROUND(I745*H745,2)</f>
        <v>0</v>
      </c>
      <c r="K745" s="221" t="s">
        <v>157</v>
      </c>
      <c r="L745" s="45"/>
      <c r="M745" s="226" t="s">
        <v>1</v>
      </c>
      <c r="N745" s="227" t="s">
        <v>41</v>
      </c>
      <c r="O745" s="92"/>
      <c r="P745" s="228">
        <f>O745*H745</f>
        <v>0</v>
      </c>
      <c r="Q745" s="228">
        <v>0</v>
      </c>
      <c r="R745" s="228">
        <f>Q745*H745</f>
        <v>0</v>
      </c>
      <c r="S745" s="228">
        <v>0</v>
      </c>
      <c r="T745" s="229">
        <f>S745*H745</f>
        <v>0</v>
      </c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R745" s="230" t="s">
        <v>158</v>
      </c>
      <c r="AT745" s="230" t="s">
        <v>153</v>
      </c>
      <c r="AU745" s="230" t="s">
        <v>86</v>
      </c>
      <c r="AY745" s="18" t="s">
        <v>151</v>
      </c>
      <c r="BE745" s="231">
        <f>IF(N745="základní",J745,0)</f>
        <v>0</v>
      </c>
      <c r="BF745" s="231">
        <f>IF(N745="snížená",J745,0)</f>
        <v>0</v>
      </c>
      <c r="BG745" s="231">
        <f>IF(N745="zákl. přenesená",J745,0)</f>
        <v>0</v>
      </c>
      <c r="BH745" s="231">
        <f>IF(N745="sníž. přenesená",J745,0)</f>
        <v>0</v>
      </c>
      <c r="BI745" s="231">
        <f>IF(N745="nulová",J745,0)</f>
        <v>0</v>
      </c>
      <c r="BJ745" s="18" t="s">
        <v>84</v>
      </c>
      <c r="BK745" s="231">
        <f>ROUND(I745*H745,2)</f>
        <v>0</v>
      </c>
      <c r="BL745" s="18" t="s">
        <v>158</v>
      </c>
      <c r="BM745" s="230" t="s">
        <v>797</v>
      </c>
    </row>
    <row r="746" s="2" customFormat="1">
      <c r="A746" s="39"/>
      <c r="B746" s="40"/>
      <c r="C746" s="219" t="s">
        <v>798</v>
      </c>
      <c r="D746" s="219" t="s">
        <v>153</v>
      </c>
      <c r="E746" s="220" t="s">
        <v>799</v>
      </c>
      <c r="F746" s="221" t="s">
        <v>800</v>
      </c>
      <c r="G746" s="222" t="s">
        <v>244</v>
      </c>
      <c r="H746" s="223">
        <v>2.2000000000000002</v>
      </c>
      <c r="I746" s="224"/>
      <c r="J746" s="225">
        <f>ROUND(I746*H746,2)</f>
        <v>0</v>
      </c>
      <c r="K746" s="221" t="s">
        <v>157</v>
      </c>
      <c r="L746" s="45"/>
      <c r="M746" s="226" t="s">
        <v>1</v>
      </c>
      <c r="N746" s="227" t="s">
        <v>41</v>
      </c>
      <c r="O746" s="92"/>
      <c r="P746" s="228">
        <f>O746*H746</f>
        <v>0</v>
      </c>
      <c r="Q746" s="228">
        <v>0</v>
      </c>
      <c r="R746" s="228">
        <f>Q746*H746</f>
        <v>0</v>
      </c>
      <c r="S746" s="228">
        <v>0</v>
      </c>
      <c r="T746" s="229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30" t="s">
        <v>158</v>
      </c>
      <c r="AT746" s="230" t="s">
        <v>153</v>
      </c>
      <c r="AU746" s="230" t="s">
        <v>86</v>
      </c>
      <c r="AY746" s="18" t="s">
        <v>151</v>
      </c>
      <c r="BE746" s="231">
        <f>IF(N746="základní",J746,0)</f>
        <v>0</v>
      </c>
      <c r="BF746" s="231">
        <f>IF(N746="snížená",J746,0)</f>
        <v>0</v>
      </c>
      <c r="BG746" s="231">
        <f>IF(N746="zákl. přenesená",J746,0)</f>
        <v>0</v>
      </c>
      <c r="BH746" s="231">
        <f>IF(N746="sníž. přenesená",J746,0)</f>
        <v>0</v>
      </c>
      <c r="BI746" s="231">
        <f>IF(N746="nulová",J746,0)</f>
        <v>0</v>
      </c>
      <c r="BJ746" s="18" t="s">
        <v>84</v>
      </c>
      <c r="BK746" s="231">
        <f>ROUND(I746*H746,2)</f>
        <v>0</v>
      </c>
      <c r="BL746" s="18" t="s">
        <v>158</v>
      </c>
      <c r="BM746" s="230" t="s">
        <v>801</v>
      </c>
    </row>
    <row r="747" s="15" customFormat="1">
      <c r="A747" s="15"/>
      <c r="B747" s="255"/>
      <c r="C747" s="256"/>
      <c r="D747" s="234" t="s">
        <v>159</v>
      </c>
      <c r="E747" s="257" t="s">
        <v>1</v>
      </c>
      <c r="F747" s="258" t="s">
        <v>767</v>
      </c>
      <c r="G747" s="256"/>
      <c r="H747" s="257" t="s">
        <v>1</v>
      </c>
      <c r="I747" s="259"/>
      <c r="J747" s="256"/>
      <c r="K747" s="256"/>
      <c r="L747" s="260"/>
      <c r="M747" s="261"/>
      <c r="N747" s="262"/>
      <c r="O747" s="262"/>
      <c r="P747" s="262"/>
      <c r="Q747" s="262"/>
      <c r="R747" s="262"/>
      <c r="S747" s="262"/>
      <c r="T747" s="263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64" t="s">
        <v>159</v>
      </c>
      <c r="AU747" s="264" t="s">
        <v>86</v>
      </c>
      <c r="AV747" s="15" t="s">
        <v>84</v>
      </c>
      <c r="AW747" s="15" t="s">
        <v>32</v>
      </c>
      <c r="AX747" s="15" t="s">
        <v>76</v>
      </c>
      <c r="AY747" s="264" t="s">
        <v>151</v>
      </c>
    </row>
    <row r="748" s="13" customFormat="1">
      <c r="A748" s="13"/>
      <c r="B748" s="232"/>
      <c r="C748" s="233"/>
      <c r="D748" s="234" t="s">
        <v>159</v>
      </c>
      <c r="E748" s="235" t="s">
        <v>1</v>
      </c>
      <c r="F748" s="236" t="s">
        <v>802</v>
      </c>
      <c r="G748" s="233"/>
      <c r="H748" s="237">
        <v>2.2000000000000002</v>
      </c>
      <c r="I748" s="238"/>
      <c r="J748" s="233"/>
      <c r="K748" s="233"/>
      <c r="L748" s="239"/>
      <c r="M748" s="240"/>
      <c r="N748" s="241"/>
      <c r="O748" s="241"/>
      <c r="P748" s="241"/>
      <c r="Q748" s="241"/>
      <c r="R748" s="241"/>
      <c r="S748" s="241"/>
      <c r="T748" s="242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3" t="s">
        <v>159</v>
      </c>
      <c r="AU748" s="243" t="s">
        <v>86</v>
      </c>
      <c r="AV748" s="13" t="s">
        <v>86</v>
      </c>
      <c r="AW748" s="13" t="s">
        <v>32</v>
      </c>
      <c r="AX748" s="13" t="s">
        <v>76</v>
      </c>
      <c r="AY748" s="243" t="s">
        <v>151</v>
      </c>
    </row>
    <row r="749" s="14" customFormat="1">
      <c r="A749" s="14"/>
      <c r="B749" s="244"/>
      <c r="C749" s="245"/>
      <c r="D749" s="234" t="s">
        <v>159</v>
      </c>
      <c r="E749" s="246" t="s">
        <v>1</v>
      </c>
      <c r="F749" s="247" t="s">
        <v>161</v>
      </c>
      <c r="G749" s="245"/>
      <c r="H749" s="248">
        <v>2.2000000000000002</v>
      </c>
      <c r="I749" s="249"/>
      <c r="J749" s="245"/>
      <c r="K749" s="245"/>
      <c r="L749" s="250"/>
      <c r="M749" s="251"/>
      <c r="N749" s="252"/>
      <c r="O749" s="252"/>
      <c r="P749" s="252"/>
      <c r="Q749" s="252"/>
      <c r="R749" s="252"/>
      <c r="S749" s="252"/>
      <c r="T749" s="253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4" t="s">
        <v>159</v>
      </c>
      <c r="AU749" s="254" t="s">
        <v>86</v>
      </c>
      <c r="AV749" s="14" t="s">
        <v>158</v>
      </c>
      <c r="AW749" s="14" t="s">
        <v>32</v>
      </c>
      <c r="AX749" s="14" t="s">
        <v>84</v>
      </c>
      <c r="AY749" s="254" t="s">
        <v>151</v>
      </c>
    </row>
    <row r="750" s="2" customFormat="1">
      <c r="A750" s="39"/>
      <c r="B750" s="40"/>
      <c r="C750" s="219" t="s">
        <v>517</v>
      </c>
      <c r="D750" s="219" t="s">
        <v>153</v>
      </c>
      <c r="E750" s="220" t="s">
        <v>803</v>
      </c>
      <c r="F750" s="221" t="s">
        <v>804</v>
      </c>
      <c r="G750" s="222" t="s">
        <v>244</v>
      </c>
      <c r="H750" s="223">
        <v>13.27</v>
      </c>
      <c r="I750" s="224"/>
      <c r="J750" s="225">
        <f>ROUND(I750*H750,2)</f>
        <v>0</v>
      </c>
      <c r="K750" s="221" t="s">
        <v>157</v>
      </c>
      <c r="L750" s="45"/>
      <c r="M750" s="226" t="s">
        <v>1</v>
      </c>
      <c r="N750" s="227" t="s">
        <v>41</v>
      </c>
      <c r="O750" s="92"/>
      <c r="P750" s="228">
        <f>O750*H750</f>
        <v>0</v>
      </c>
      <c r="Q750" s="228">
        <v>0</v>
      </c>
      <c r="R750" s="228">
        <f>Q750*H750</f>
        <v>0</v>
      </c>
      <c r="S750" s="228">
        <v>0</v>
      </c>
      <c r="T750" s="229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30" t="s">
        <v>158</v>
      </c>
      <c r="AT750" s="230" t="s">
        <v>153</v>
      </c>
      <c r="AU750" s="230" t="s">
        <v>86</v>
      </c>
      <c r="AY750" s="18" t="s">
        <v>151</v>
      </c>
      <c r="BE750" s="231">
        <f>IF(N750="základní",J750,0)</f>
        <v>0</v>
      </c>
      <c r="BF750" s="231">
        <f>IF(N750="snížená",J750,0)</f>
        <v>0</v>
      </c>
      <c r="BG750" s="231">
        <f>IF(N750="zákl. přenesená",J750,0)</f>
        <v>0</v>
      </c>
      <c r="BH750" s="231">
        <f>IF(N750="sníž. přenesená",J750,0)</f>
        <v>0</v>
      </c>
      <c r="BI750" s="231">
        <f>IF(N750="nulová",J750,0)</f>
        <v>0</v>
      </c>
      <c r="BJ750" s="18" t="s">
        <v>84</v>
      </c>
      <c r="BK750" s="231">
        <f>ROUND(I750*H750,2)</f>
        <v>0</v>
      </c>
      <c r="BL750" s="18" t="s">
        <v>158</v>
      </c>
      <c r="BM750" s="230" t="s">
        <v>805</v>
      </c>
    </row>
    <row r="751" s="15" customFormat="1">
      <c r="A751" s="15"/>
      <c r="B751" s="255"/>
      <c r="C751" s="256"/>
      <c r="D751" s="234" t="s">
        <v>159</v>
      </c>
      <c r="E751" s="257" t="s">
        <v>1</v>
      </c>
      <c r="F751" s="258" t="s">
        <v>551</v>
      </c>
      <c r="G751" s="256"/>
      <c r="H751" s="257" t="s">
        <v>1</v>
      </c>
      <c r="I751" s="259"/>
      <c r="J751" s="256"/>
      <c r="K751" s="256"/>
      <c r="L751" s="260"/>
      <c r="M751" s="261"/>
      <c r="N751" s="262"/>
      <c r="O751" s="262"/>
      <c r="P751" s="262"/>
      <c r="Q751" s="262"/>
      <c r="R751" s="262"/>
      <c r="S751" s="262"/>
      <c r="T751" s="263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64" t="s">
        <v>159</v>
      </c>
      <c r="AU751" s="264" t="s">
        <v>86</v>
      </c>
      <c r="AV751" s="15" t="s">
        <v>84</v>
      </c>
      <c r="AW751" s="15" t="s">
        <v>32</v>
      </c>
      <c r="AX751" s="15" t="s">
        <v>76</v>
      </c>
      <c r="AY751" s="264" t="s">
        <v>151</v>
      </c>
    </row>
    <row r="752" s="13" customFormat="1">
      <c r="A752" s="13"/>
      <c r="B752" s="232"/>
      <c r="C752" s="233"/>
      <c r="D752" s="234" t="s">
        <v>159</v>
      </c>
      <c r="E752" s="235" t="s">
        <v>1</v>
      </c>
      <c r="F752" s="236" t="s">
        <v>806</v>
      </c>
      <c r="G752" s="233"/>
      <c r="H752" s="237">
        <v>13.27</v>
      </c>
      <c r="I752" s="238"/>
      <c r="J752" s="233"/>
      <c r="K752" s="233"/>
      <c r="L752" s="239"/>
      <c r="M752" s="240"/>
      <c r="N752" s="241"/>
      <c r="O752" s="241"/>
      <c r="P752" s="241"/>
      <c r="Q752" s="241"/>
      <c r="R752" s="241"/>
      <c r="S752" s="241"/>
      <c r="T752" s="242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3" t="s">
        <v>159</v>
      </c>
      <c r="AU752" s="243" t="s">
        <v>86</v>
      </c>
      <c r="AV752" s="13" t="s">
        <v>86</v>
      </c>
      <c r="AW752" s="13" t="s">
        <v>32</v>
      </c>
      <c r="AX752" s="13" t="s">
        <v>76</v>
      </c>
      <c r="AY752" s="243" t="s">
        <v>151</v>
      </c>
    </row>
    <row r="753" s="14" customFormat="1">
      <c r="A753" s="14"/>
      <c r="B753" s="244"/>
      <c r="C753" s="245"/>
      <c r="D753" s="234" t="s">
        <v>159</v>
      </c>
      <c r="E753" s="246" t="s">
        <v>1</v>
      </c>
      <c r="F753" s="247" t="s">
        <v>161</v>
      </c>
      <c r="G753" s="245"/>
      <c r="H753" s="248">
        <v>13.27</v>
      </c>
      <c r="I753" s="249"/>
      <c r="J753" s="245"/>
      <c r="K753" s="245"/>
      <c r="L753" s="250"/>
      <c r="M753" s="251"/>
      <c r="N753" s="252"/>
      <c r="O753" s="252"/>
      <c r="P753" s="252"/>
      <c r="Q753" s="252"/>
      <c r="R753" s="252"/>
      <c r="S753" s="252"/>
      <c r="T753" s="253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4" t="s">
        <v>159</v>
      </c>
      <c r="AU753" s="254" t="s">
        <v>86</v>
      </c>
      <c r="AV753" s="14" t="s">
        <v>158</v>
      </c>
      <c r="AW753" s="14" t="s">
        <v>32</v>
      </c>
      <c r="AX753" s="14" t="s">
        <v>84</v>
      </c>
      <c r="AY753" s="254" t="s">
        <v>151</v>
      </c>
    </row>
    <row r="754" s="2" customFormat="1" ht="16.5" customHeight="1">
      <c r="A754" s="39"/>
      <c r="B754" s="40"/>
      <c r="C754" s="219" t="s">
        <v>807</v>
      </c>
      <c r="D754" s="219" t="s">
        <v>153</v>
      </c>
      <c r="E754" s="220" t="s">
        <v>808</v>
      </c>
      <c r="F754" s="221" t="s">
        <v>809</v>
      </c>
      <c r="G754" s="222" t="s">
        <v>244</v>
      </c>
      <c r="H754" s="223">
        <v>8</v>
      </c>
      <c r="I754" s="224"/>
      <c r="J754" s="225">
        <f>ROUND(I754*H754,2)</f>
        <v>0</v>
      </c>
      <c r="K754" s="221" t="s">
        <v>157</v>
      </c>
      <c r="L754" s="45"/>
      <c r="M754" s="226" t="s">
        <v>1</v>
      </c>
      <c r="N754" s="227" t="s">
        <v>41</v>
      </c>
      <c r="O754" s="92"/>
      <c r="P754" s="228">
        <f>O754*H754</f>
        <v>0</v>
      </c>
      <c r="Q754" s="228">
        <v>0</v>
      </c>
      <c r="R754" s="228">
        <f>Q754*H754</f>
        <v>0</v>
      </c>
      <c r="S754" s="228">
        <v>0</v>
      </c>
      <c r="T754" s="229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30" t="s">
        <v>158</v>
      </c>
      <c r="AT754" s="230" t="s">
        <v>153</v>
      </c>
      <c r="AU754" s="230" t="s">
        <v>86</v>
      </c>
      <c r="AY754" s="18" t="s">
        <v>151</v>
      </c>
      <c r="BE754" s="231">
        <f>IF(N754="základní",J754,0)</f>
        <v>0</v>
      </c>
      <c r="BF754" s="231">
        <f>IF(N754="snížená",J754,0)</f>
        <v>0</v>
      </c>
      <c r="BG754" s="231">
        <f>IF(N754="zákl. přenesená",J754,0)</f>
        <v>0</v>
      </c>
      <c r="BH754" s="231">
        <f>IF(N754="sníž. přenesená",J754,0)</f>
        <v>0</v>
      </c>
      <c r="BI754" s="231">
        <f>IF(N754="nulová",J754,0)</f>
        <v>0</v>
      </c>
      <c r="BJ754" s="18" t="s">
        <v>84</v>
      </c>
      <c r="BK754" s="231">
        <f>ROUND(I754*H754,2)</f>
        <v>0</v>
      </c>
      <c r="BL754" s="18" t="s">
        <v>158</v>
      </c>
      <c r="BM754" s="230" t="s">
        <v>810</v>
      </c>
    </row>
    <row r="755" s="13" customFormat="1">
      <c r="A755" s="13"/>
      <c r="B755" s="232"/>
      <c r="C755" s="233"/>
      <c r="D755" s="234" t="s">
        <v>159</v>
      </c>
      <c r="E755" s="235" t="s">
        <v>1</v>
      </c>
      <c r="F755" s="236" t="s">
        <v>811</v>
      </c>
      <c r="G755" s="233"/>
      <c r="H755" s="237">
        <v>8</v>
      </c>
      <c r="I755" s="238"/>
      <c r="J755" s="233"/>
      <c r="K755" s="233"/>
      <c r="L755" s="239"/>
      <c r="M755" s="240"/>
      <c r="N755" s="241"/>
      <c r="O755" s="241"/>
      <c r="P755" s="241"/>
      <c r="Q755" s="241"/>
      <c r="R755" s="241"/>
      <c r="S755" s="241"/>
      <c r="T755" s="242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3" t="s">
        <v>159</v>
      </c>
      <c r="AU755" s="243" t="s">
        <v>86</v>
      </c>
      <c r="AV755" s="13" t="s">
        <v>86</v>
      </c>
      <c r="AW755" s="13" t="s">
        <v>32</v>
      </c>
      <c r="AX755" s="13" t="s">
        <v>76</v>
      </c>
      <c r="AY755" s="243" t="s">
        <v>151</v>
      </c>
    </row>
    <row r="756" s="14" customFormat="1">
      <c r="A756" s="14"/>
      <c r="B756" s="244"/>
      <c r="C756" s="245"/>
      <c r="D756" s="234" t="s">
        <v>159</v>
      </c>
      <c r="E756" s="246" t="s">
        <v>1</v>
      </c>
      <c r="F756" s="247" t="s">
        <v>161</v>
      </c>
      <c r="G756" s="245"/>
      <c r="H756" s="248">
        <v>8</v>
      </c>
      <c r="I756" s="249"/>
      <c r="J756" s="245"/>
      <c r="K756" s="245"/>
      <c r="L756" s="250"/>
      <c r="M756" s="251"/>
      <c r="N756" s="252"/>
      <c r="O756" s="252"/>
      <c r="P756" s="252"/>
      <c r="Q756" s="252"/>
      <c r="R756" s="252"/>
      <c r="S756" s="252"/>
      <c r="T756" s="253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4" t="s">
        <v>159</v>
      </c>
      <c r="AU756" s="254" t="s">
        <v>86</v>
      </c>
      <c r="AV756" s="14" t="s">
        <v>158</v>
      </c>
      <c r="AW756" s="14" t="s">
        <v>32</v>
      </c>
      <c r="AX756" s="14" t="s">
        <v>84</v>
      </c>
      <c r="AY756" s="254" t="s">
        <v>151</v>
      </c>
    </row>
    <row r="757" s="2" customFormat="1">
      <c r="A757" s="39"/>
      <c r="B757" s="40"/>
      <c r="C757" s="219" t="s">
        <v>520</v>
      </c>
      <c r="D757" s="219" t="s">
        <v>153</v>
      </c>
      <c r="E757" s="220" t="s">
        <v>812</v>
      </c>
      <c r="F757" s="221" t="s">
        <v>813</v>
      </c>
      <c r="G757" s="222" t="s">
        <v>244</v>
      </c>
      <c r="H757" s="223">
        <v>1.6000000000000001</v>
      </c>
      <c r="I757" s="224"/>
      <c r="J757" s="225">
        <f>ROUND(I757*H757,2)</f>
        <v>0</v>
      </c>
      <c r="K757" s="221" t="s">
        <v>157</v>
      </c>
      <c r="L757" s="45"/>
      <c r="M757" s="226" t="s">
        <v>1</v>
      </c>
      <c r="N757" s="227" t="s">
        <v>41</v>
      </c>
      <c r="O757" s="92"/>
      <c r="P757" s="228">
        <f>O757*H757</f>
        <v>0</v>
      </c>
      <c r="Q757" s="228">
        <v>0</v>
      </c>
      <c r="R757" s="228">
        <f>Q757*H757</f>
        <v>0</v>
      </c>
      <c r="S757" s="228">
        <v>0</v>
      </c>
      <c r="T757" s="229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30" t="s">
        <v>158</v>
      </c>
      <c r="AT757" s="230" t="s">
        <v>153</v>
      </c>
      <c r="AU757" s="230" t="s">
        <v>86</v>
      </c>
      <c r="AY757" s="18" t="s">
        <v>151</v>
      </c>
      <c r="BE757" s="231">
        <f>IF(N757="základní",J757,0)</f>
        <v>0</v>
      </c>
      <c r="BF757" s="231">
        <f>IF(N757="snížená",J757,0)</f>
        <v>0</v>
      </c>
      <c r="BG757" s="231">
        <f>IF(N757="zákl. přenesená",J757,0)</f>
        <v>0</v>
      </c>
      <c r="BH757" s="231">
        <f>IF(N757="sníž. přenesená",J757,0)</f>
        <v>0</v>
      </c>
      <c r="BI757" s="231">
        <f>IF(N757="nulová",J757,0)</f>
        <v>0</v>
      </c>
      <c r="BJ757" s="18" t="s">
        <v>84</v>
      </c>
      <c r="BK757" s="231">
        <f>ROUND(I757*H757,2)</f>
        <v>0</v>
      </c>
      <c r="BL757" s="18" t="s">
        <v>158</v>
      </c>
      <c r="BM757" s="230" t="s">
        <v>814</v>
      </c>
    </row>
    <row r="758" s="15" customFormat="1">
      <c r="A758" s="15"/>
      <c r="B758" s="255"/>
      <c r="C758" s="256"/>
      <c r="D758" s="234" t="s">
        <v>159</v>
      </c>
      <c r="E758" s="257" t="s">
        <v>1</v>
      </c>
      <c r="F758" s="258" t="s">
        <v>349</v>
      </c>
      <c r="G758" s="256"/>
      <c r="H758" s="257" t="s">
        <v>1</v>
      </c>
      <c r="I758" s="259"/>
      <c r="J758" s="256"/>
      <c r="K758" s="256"/>
      <c r="L758" s="260"/>
      <c r="M758" s="261"/>
      <c r="N758" s="262"/>
      <c r="O758" s="262"/>
      <c r="P758" s="262"/>
      <c r="Q758" s="262"/>
      <c r="R758" s="262"/>
      <c r="S758" s="262"/>
      <c r="T758" s="263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64" t="s">
        <v>159</v>
      </c>
      <c r="AU758" s="264" t="s">
        <v>86</v>
      </c>
      <c r="AV758" s="15" t="s">
        <v>84</v>
      </c>
      <c r="AW758" s="15" t="s">
        <v>32</v>
      </c>
      <c r="AX758" s="15" t="s">
        <v>76</v>
      </c>
      <c r="AY758" s="264" t="s">
        <v>151</v>
      </c>
    </row>
    <row r="759" s="13" customFormat="1">
      <c r="A759" s="13"/>
      <c r="B759" s="232"/>
      <c r="C759" s="233"/>
      <c r="D759" s="234" t="s">
        <v>159</v>
      </c>
      <c r="E759" s="235" t="s">
        <v>1</v>
      </c>
      <c r="F759" s="236" t="s">
        <v>815</v>
      </c>
      <c r="G759" s="233"/>
      <c r="H759" s="237">
        <v>0.95999999999999996</v>
      </c>
      <c r="I759" s="238"/>
      <c r="J759" s="233"/>
      <c r="K759" s="233"/>
      <c r="L759" s="239"/>
      <c r="M759" s="240"/>
      <c r="N759" s="241"/>
      <c r="O759" s="241"/>
      <c r="P759" s="241"/>
      <c r="Q759" s="241"/>
      <c r="R759" s="241"/>
      <c r="S759" s="241"/>
      <c r="T759" s="242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3" t="s">
        <v>159</v>
      </c>
      <c r="AU759" s="243" t="s">
        <v>86</v>
      </c>
      <c r="AV759" s="13" t="s">
        <v>86</v>
      </c>
      <c r="AW759" s="13" t="s">
        <v>32</v>
      </c>
      <c r="AX759" s="13" t="s">
        <v>76</v>
      </c>
      <c r="AY759" s="243" t="s">
        <v>151</v>
      </c>
    </row>
    <row r="760" s="13" customFormat="1">
      <c r="A760" s="13"/>
      <c r="B760" s="232"/>
      <c r="C760" s="233"/>
      <c r="D760" s="234" t="s">
        <v>159</v>
      </c>
      <c r="E760" s="235" t="s">
        <v>1</v>
      </c>
      <c r="F760" s="236" t="s">
        <v>816</v>
      </c>
      <c r="G760" s="233"/>
      <c r="H760" s="237">
        <v>0.64000000000000001</v>
      </c>
      <c r="I760" s="238"/>
      <c r="J760" s="233"/>
      <c r="K760" s="233"/>
      <c r="L760" s="239"/>
      <c r="M760" s="240"/>
      <c r="N760" s="241"/>
      <c r="O760" s="241"/>
      <c r="P760" s="241"/>
      <c r="Q760" s="241"/>
      <c r="R760" s="241"/>
      <c r="S760" s="241"/>
      <c r="T760" s="242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3" t="s">
        <v>159</v>
      </c>
      <c r="AU760" s="243" t="s">
        <v>86</v>
      </c>
      <c r="AV760" s="13" t="s">
        <v>86</v>
      </c>
      <c r="AW760" s="13" t="s">
        <v>32</v>
      </c>
      <c r="AX760" s="13" t="s">
        <v>76</v>
      </c>
      <c r="AY760" s="243" t="s">
        <v>151</v>
      </c>
    </row>
    <row r="761" s="14" customFormat="1">
      <c r="A761" s="14"/>
      <c r="B761" s="244"/>
      <c r="C761" s="245"/>
      <c r="D761" s="234" t="s">
        <v>159</v>
      </c>
      <c r="E761" s="246" t="s">
        <v>1</v>
      </c>
      <c r="F761" s="247" t="s">
        <v>161</v>
      </c>
      <c r="G761" s="245"/>
      <c r="H761" s="248">
        <v>1.6000000000000001</v>
      </c>
      <c r="I761" s="249"/>
      <c r="J761" s="245"/>
      <c r="K761" s="245"/>
      <c r="L761" s="250"/>
      <c r="M761" s="251"/>
      <c r="N761" s="252"/>
      <c r="O761" s="252"/>
      <c r="P761" s="252"/>
      <c r="Q761" s="252"/>
      <c r="R761" s="252"/>
      <c r="S761" s="252"/>
      <c r="T761" s="253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4" t="s">
        <v>159</v>
      </c>
      <c r="AU761" s="254" t="s">
        <v>86</v>
      </c>
      <c r="AV761" s="14" t="s">
        <v>158</v>
      </c>
      <c r="AW761" s="14" t="s">
        <v>32</v>
      </c>
      <c r="AX761" s="14" t="s">
        <v>84</v>
      </c>
      <c r="AY761" s="254" t="s">
        <v>151</v>
      </c>
    </row>
    <row r="762" s="2" customFormat="1">
      <c r="A762" s="39"/>
      <c r="B762" s="40"/>
      <c r="C762" s="219" t="s">
        <v>817</v>
      </c>
      <c r="D762" s="219" t="s">
        <v>153</v>
      </c>
      <c r="E762" s="220" t="s">
        <v>818</v>
      </c>
      <c r="F762" s="221" t="s">
        <v>819</v>
      </c>
      <c r="G762" s="222" t="s">
        <v>244</v>
      </c>
      <c r="H762" s="223">
        <v>26.539999999999999</v>
      </c>
      <c r="I762" s="224"/>
      <c r="J762" s="225">
        <f>ROUND(I762*H762,2)</f>
        <v>0</v>
      </c>
      <c r="K762" s="221" t="s">
        <v>157</v>
      </c>
      <c r="L762" s="45"/>
      <c r="M762" s="226" t="s">
        <v>1</v>
      </c>
      <c r="N762" s="227" t="s">
        <v>41</v>
      </c>
      <c r="O762" s="92"/>
      <c r="P762" s="228">
        <f>O762*H762</f>
        <v>0</v>
      </c>
      <c r="Q762" s="228">
        <v>0</v>
      </c>
      <c r="R762" s="228">
        <f>Q762*H762</f>
        <v>0</v>
      </c>
      <c r="S762" s="228">
        <v>0</v>
      </c>
      <c r="T762" s="229">
        <f>S762*H762</f>
        <v>0</v>
      </c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R762" s="230" t="s">
        <v>158</v>
      </c>
      <c r="AT762" s="230" t="s">
        <v>153</v>
      </c>
      <c r="AU762" s="230" t="s">
        <v>86</v>
      </c>
      <c r="AY762" s="18" t="s">
        <v>151</v>
      </c>
      <c r="BE762" s="231">
        <f>IF(N762="základní",J762,0)</f>
        <v>0</v>
      </c>
      <c r="BF762" s="231">
        <f>IF(N762="snížená",J762,0)</f>
        <v>0</v>
      </c>
      <c r="BG762" s="231">
        <f>IF(N762="zákl. přenesená",J762,0)</f>
        <v>0</v>
      </c>
      <c r="BH762" s="231">
        <f>IF(N762="sníž. přenesená",J762,0)</f>
        <v>0</v>
      </c>
      <c r="BI762" s="231">
        <f>IF(N762="nulová",J762,0)</f>
        <v>0</v>
      </c>
      <c r="BJ762" s="18" t="s">
        <v>84</v>
      </c>
      <c r="BK762" s="231">
        <f>ROUND(I762*H762,2)</f>
        <v>0</v>
      </c>
      <c r="BL762" s="18" t="s">
        <v>158</v>
      </c>
      <c r="BM762" s="230" t="s">
        <v>820</v>
      </c>
    </row>
    <row r="763" s="15" customFormat="1">
      <c r="A763" s="15"/>
      <c r="B763" s="255"/>
      <c r="C763" s="256"/>
      <c r="D763" s="234" t="s">
        <v>159</v>
      </c>
      <c r="E763" s="257" t="s">
        <v>1</v>
      </c>
      <c r="F763" s="258" t="s">
        <v>551</v>
      </c>
      <c r="G763" s="256"/>
      <c r="H763" s="257" t="s">
        <v>1</v>
      </c>
      <c r="I763" s="259"/>
      <c r="J763" s="256"/>
      <c r="K763" s="256"/>
      <c r="L763" s="260"/>
      <c r="M763" s="261"/>
      <c r="N763" s="262"/>
      <c r="O763" s="262"/>
      <c r="P763" s="262"/>
      <c r="Q763" s="262"/>
      <c r="R763" s="262"/>
      <c r="S763" s="262"/>
      <c r="T763" s="263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T763" s="264" t="s">
        <v>159</v>
      </c>
      <c r="AU763" s="264" t="s">
        <v>86</v>
      </c>
      <c r="AV763" s="15" t="s">
        <v>84</v>
      </c>
      <c r="AW763" s="15" t="s">
        <v>32</v>
      </c>
      <c r="AX763" s="15" t="s">
        <v>76</v>
      </c>
      <c r="AY763" s="264" t="s">
        <v>151</v>
      </c>
    </row>
    <row r="764" s="13" customFormat="1">
      <c r="A764" s="13"/>
      <c r="B764" s="232"/>
      <c r="C764" s="233"/>
      <c r="D764" s="234" t="s">
        <v>159</v>
      </c>
      <c r="E764" s="235" t="s">
        <v>1</v>
      </c>
      <c r="F764" s="236" t="s">
        <v>821</v>
      </c>
      <c r="G764" s="233"/>
      <c r="H764" s="237">
        <v>26.539999999999999</v>
      </c>
      <c r="I764" s="238"/>
      <c r="J764" s="233"/>
      <c r="K764" s="233"/>
      <c r="L764" s="239"/>
      <c r="M764" s="240"/>
      <c r="N764" s="241"/>
      <c r="O764" s="241"/>
      <c r="P764" s="241"/>
      <c r="Q764" s="241"/>
      <c r="R764" s="241"/>
      <c r="S764" s="241"/>
      <c r="T764" s="242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3" t="s">
        <v>159</v>
      </c>
      <c r="AU764" s="243" t="s">
        <v>86</v>
      </c>
      <c r="AV764" s="13" t="s">
        <v>86</v>
      </c>
      <c r="AW764" s="13" t="s">
        <v>32</v>
      </c>
      <c r="AX764" s="13" t="s">
        <v>76</v>
      </c>
      <c r="AY764" s="243" t="s">
        <v>151</v>
      </c>
    </row>
    <row r="765" s="14" customFormat="1">
      <c r="A765" s="14"/>
      <c r="B765" s="244"/>
      <c r="C765" s="245"/>
      <c r="D765" s="234" t="s">
        <v>159</v>
      </c>
      <c r="E765" s="246" t="s">
        <v>1</v>
      </c>
      <c r="F765" s="247" t="s">
        <v>161</v>
      </c>
      <c r="G765" s="245"/>
      <c r="H765" s="248">
        <v>26.539999999999999</v>
      </c>
      <c r="I765" s="249"/>
      <c r="J765" s="245"/>
      <c r="K765" s="245"/>
      <c r="L765" s="250"/>
      <c r="M765" s="251"/>
      <c r="N765" s="252"/>
      <c r="O765" s="252"/>
      <c r="P765" s="252"/>
      <c r="Q765" s="252"/>
      <c r="R765" s="252"/>
      <c r="S765" s="252"/>
      <c r="T765" s="253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4" t="s">
        <v>159</v>
      </c>
      <c r="AU765" s="254" t="s">
        <v>86</v>
      </c>
      <c r="AV765" s="14" t="s">
        <v>158</v>
      </c>
      <c r="AW765" s="14" t="s">
        <v>32</v>
      </c>
      <c r="AX765" s="14" t="s">
        <v>84</v>
      </c>
      <c r="AY765" s="254" t="s">
        <v>151</v>
      </c>
    </row>
    <row r="766" s="2" customFormat="1">
      <c r="A766" s="39"/>
      <c r="B766" s="40"/>
      <c r="C766" s="219" t="s">
        <v>525</v>
      </c>
      <c r="D766" s="219" t="s">
        <v>153</v>
      </c>
      <c r="E766" s="220" t="s">
        <v>822</v>
      </c>
      <c r="F766" s="221" t="s">
        <v>823</v>
      </c>
      <c r="G766" s="222" t="s">
        <v>244</v>
      </c>
      <c r="H766" s="223">
        <v>10.835000000000001</v>
      </c>
      <c r="I766" s="224"/>
      <c r="J766" s="225">
        <f>ROUND(I766*H766,2)</f>
        <v>0</v>
      </c>
      <c r="K766" s="221" t="s">
        <v>157</v>
      </c>
      <c r="L766" s="45"/>
      <c r="M766" s="226" t="s">
        <v>1</v>
      </c>
      <c r="N766" s="227" t="s">
        <v>41</v>
      </c>
      <c r="O766" s="92"/>
      <c r="P766" s="228">
        <f>O766*H766</f>
        <v>0</v>
      </c>
      <c r="Q766" s="228">
        <v>0</v>
      </c>
      <c r="R766" s="228">
        <f>Q766*H766</f>
        <v>0</v>
      </c>
      <c r="S766" s="228">
        <v>0</v>
      </c>
      <c r="T766" s="229">
        <f>S766*H766</f>
        <v>0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30" t="s">
        <v>158</v>
      </c>
      <c r="AT766" s="230" t="s">
        <v>153</v>
      </c>
      <c r="AU766" s="230" t="s">
        <v>86</v>
      </c>
      <c r="AY766" s="18" t="s">
        <v>151</v>
      </c>
      <c r="BE766" s="231">
        <f>IF(N766="základní",J766,0)</f>
        <v>0</v>
      </c>
      <c r="BF766" s="231">
        <f>IF(N766="snížená",J766,0)</f>
        <v>0</v>
      </c>
      <c r="BG766" s="231">
        <f>IF(N766="zákl. přenesená",J766,0)</f>
        <v>0</v>
      </c>
      <c r="BH766" s="231">
        <f>IF(N766="sníž. přenesená",J766,0)</f>
        <v>0</v>
      </c>
      <c r="BI766" s="231">
        <f>IF(N766="nulová",J766,0)</f>
        <v>0</v>
      </c>
      <c r="BJ766" s="18" t="s">
        <v>84</v>
      </c>
      <c r="BK766" s="231">
        <f>ROUND(I766*H766,2)</f>
        <v>0</v>
      </c>
      <c r="BL766" s="18" t="s">
        <v>158</v>
      </c>
      <c r="BM766" s="230" t="s">
        <v>824</v>
      </c>
    </row>
    <row r="767" s="15" customFormat="1">
      <c r="A767" s="15"/>
      <c r="B767" s="255"/>
      <c r="C767" s="256"/>
      <c r="D767" s="234" t="s">
        <v>159</v>
      </c>
      <c r="E767" s="257" t="s">
        <v>1</v>
      </c>
      <c r="F767" s="258" t="s">
        <v>825</v>
      </c>
      <c r="G767" s="256"/>
      <c r="H767" s="257" t="s">
        <v>1</v>
      </c>
      <c r="I767" s="259"/>
      <c r="J767" s="256"/>
      <c r="K767" s="256"/>
      <c r="L767" s="260"/>
      <c r="M767" s="261"/>
      <c r="N767" s="262"/>
      <c r="O767" s="262"/>
      <c r="P767" s="262"/>
      <c r="Q767" s="262"/>
      <c r="R767" s="262"/>
      <c r="S767" s="262"/>
      <c r="T767" s="263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64" t="s">
        <v>159</v>
      </c>
      <c r="AU767" s="264" t="s">
        <v>86</v>
      </c>
      <c r="AV767" s="15" t="s">
        <v>84</v>
      </c>
      <c r="AW767" s="15" t="s">
        <v>32</v>
      </c>
      <c r="AX767" s="15" t="s">
        <v>76</v>
      </c>
      <c r="AY767" s="264" t="s">
        <v>151</v>
      </c>
    </row>
    <row r="768" s="13" customFormat="1">
      <c r="A768" s="13"/>
      <c r="B768" s="232"/>
      <c r="C768" s="233"/>
      <c r="D768" s="234" t="s">
        <v>159</v>
      </c>
      <c r="E768" s="235" t="s">
        <v>1</v>
      </c>
      <c r="F768" s="236" t="s">
        <v>826</v>
      </c>
      <c r="G768" s="233"/>
      <c r="H768" s="237">
        <v>10.835000000000001</v>
      </c>
      <c r="I768" s="238"/>
      <c r="J768" s="233"/>
      <c r="K768" s="233"/>
      <c r="L768" s="239"/>
      <c r="M768" s="240"/>
      <c r="N768" s="241"/>
      <c r="O768" s="241"/>
      <c r="P768" s="241"/>
      <c r="Q768" s="241"/>
      <c r="R768" s="241"/>
      <c r="S768" s="241"/>
      <c r="T768" s="242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3" t="s">
        <v>159</v>
      </c>
      <c r="AU768" s="243" t="s">
        <v>86</v>
      </c>
      <c r="AV768" s="13" t="s">
        <v>86</v>
      </c>
      <c r="AW768" s="13" t="s">
        <v>32</v>
      </c>
      <c r="AX768" s="13" t="s">
        <v>76</v>
      </c>
      <c r="AY768" s="243" t="s">
        <v>151</v>
      </c>
    </row>
    <row r="769" s="14" customFormat="1">
      <c r="A769" s="14"/>
      <c r="B769" s="244"/>
      <c r="C769" s="245"/>
      <c r="D769" s="234" t="s">
        <v>159</v>
      </c>
      <c r="E769" s="246" t="s">
        <v>1</v>
      </c>
      <c r="F769" s="247" t="s">
        <v>161</v>
      </c>
      <c r="G769" s="245"/>
      <c r="H769" s="248">
        <v>10.835000000000001</v>
      </c>
      <c r="I769" s="249"/>
      <c r="J769" s="245"/>
      <c r="K769" s="245"/>
      <c r="L769" s="250"/>
      <c r="M769" s="251"/>
      <c r="N769" s="252"/>
      <c r="O769" s="252"/>
      <c r="P769" s="252"/>
      <c r="Q769" s="252"/>
      <c r="R769" s="252"/>
      <c r="S769" s="252"/>
      <c r="T769" s="253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4" t="s">
        <v>159</v>
      </c>
      <c r="AU769" s="254" t="s">
        <v>86</v>
      </c>
      <c r="AV769" s="14" t="s">
        <v>158</v>
      </c>
      <c r="AW769" s="14" t="s">
        <v>32</v>
      </c>
      <c r="AX769" s="14" t="s">
        <v>84</v>
      </c>
      <c r="AY769" s="254" t="s">
        <v>151</v>
      </c>
    </row>
    <row r="770" s="2" customFormat="1" ht="33" customHeight="1">
      <c r="A770" s="39"/>
      <c r="B770" s="40"/>
      <c r="C770" s="219" t="s">
        <v>827</v>
      </c>
      <c r="D770" s="219" t="s">
        <v>153</v>
      </c>
      <c r="E770" s="220" t="s">
        <v>828</v>
      </c>
      <c r="F770" s="221" t="s">
        <v>829</v>
      </c>
      <c r="G770" s="222" t="s">
        <v>232</v>
      </c>
      <c r="H770" s="223">
        <v>71.239000000000004</v>
      </c>
      <c r="I770" s="224"/>
      <c r="J770" s="225">
        <f>ROUND(I770*H770,2)</f>
        <v>0</v>
      </c>
      <c r="K770" s="221" t="s">
        <v>157</v>
      </c>
      <c r="L770" s="45"/>
      <c r="M770" s="226" t="s">
        <v>1</v>
      </c>
      <c r="N770" s="227" t="s">
        <v>41</v>
      </c>
      <c r="O770" s="92"/>
      <c r="P770" s="228">
        <f>O770*H770</f>
        <v>0</v>
      </c>
      <c r="Q770" s="228">
        <v>0</v>
      </c>
      <c r="R770" s="228">
        <f>Q770*H770</f>
        <v>0</v>
      </c>
      <c r="S770" s="228">
        <v>0</v>
      </c>
      <c r="T770" s="229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30" t="s">
        <v>158</v>
      </c>
      <c r="AT770" s="230" t="s">
        <v>153</v>
      </c>
      <c r="AU770" s="230" t="s">
        <v>86</v>
      </c>
      <c r="AY770" s="18" t="s">
        <v>151</v>
      </c>
      <c r="BE770" s="231">
        <f>IF(N770="základní",J770,0)</f>
        <v>0</v>
      </c>
      <c r="BF770" s="231">
        <f>IF(N770="snížená",J770,0)</f>
        <v>0</v>
      </c>
      <c r="BG770" s="231">
        <f>IF(N770="zákl. přenesená",J770,0)</f>
        <v>0</v>
      </c>
      <c r="BH770" s="231">
        <f>IF(N770="sníž. přenesená",J770,0)</f>
        <v>0</v>
      </c>
      <c r="BI770" s="231">
        <f>IF(N770="nulová",J770,0)</f>
        <v>0</v>
      </c>
      <c r="BJ770" s="18" t="s">
        <v>84</v>
      </c>
      <c r="BK770" s="231">
        <f>ROUND(I770*H770,2)</f>
        <v>0</v>
      </c>
      <c r="BL770" s="18" t="s">
        <v>158</v>
      </c>
      <c r="BM770" s="230" t="s">
        <v>830</v>
      </c>
    </row>
    <row r="771" s="15" customFormat="1">
      <c r="A771" s="15"/>
      <c r="B771" s="255"/>
      <c r="C771" s="256"/>
      <c r="D771" s="234" t="s">
        <v>159</v>
      </c>
      <c r="E771" s="257" t="s">
        <v>1</v>
      </c>
      <c r="F771" s="258" t="s">
        <v>511</v>
      </c>
      <c r="G771" s="256"/>
      <c r="H771" s="257" t="s">
        <v>1</v>
      </c>
      <c r="I771" s="259"/>
      <c r="J771" s="256"/>
      <c r="K771" s="256"/>
      <c r="L771" s="260"/>
      <c r="M771" s="261"/>
      <c r="N771" s="262"/>
      <c r="O771" s="262"/>
      <c r="P771" s="262"/>
      <c r="Q771" s="262"/>
      <c r="R771" s="262"/>
      <c r="S771" s="262"/>
      <c r="T771" s="263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264" t="s">
        <v>159</v>
      </c>
      <c r="AU771" s="264" t="s">
        <v>86</v>
      </c>
      <c r="AV771" s="15" t="s">
        <v>84</v>
      </c>
      <c r="AW771" s="15" t="s">
        <v>32</v>
      </c>
      <c r="AX771" s="15" t="s">
        <v>76</v>
      </c>
      <c r="AY771" s="264" t="s">
        <v>151</v>
      </c>
    </row>
    <row r="772" s="13" customFormat="1">
      <c r="A772" s="13"/>
      <c r="B772" s="232"/>
      <c r="C772" s="233"/>
      <c r="D772" s="234" t="s">
        <v>159</v>
      </c>
      <c r="E772" s="235" t="s">
        <v>1</v>
      </c>
      <c r="F772" s="236" t="s">
        <v>512</v>
      </c>
      <c r="G772" s="233"/>
      <c r="H772" s="237">
        <v>15.82</v>
      </c>
      <c r="I772" s="238"/>
      <c r="J772" s="233"/>
      <c r="K772" s="233"/>
      <c r="L772" s="239"/>
      <c r="M772" s="240"/>
      <c r="N772" s="241"/>
      <c r="O772" s="241"/>
      <c r="P772" s="241"/>
      <c r="Q772" s="241"/>
      <c r="R772" s="241"/>
      <c r="S772" s="241"/>
      <c r="T772" s="242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3" t="s">
        <v>159</v>
      </c>
      <c r="AU772" s="243" t="s">
        <v>86</v>
      </c>
      <c r="AV772" s="13" t="s">
        <v>86</v>
      </c>
      <c r="AW772" s="13" t="s">
        <v>32</v>
      </c>
      <c r="AX772" s="13" t="s">
        <v>76</v>
      </c>
      <c r="AY772" s="243" t="s">
        <v>151</v>
      </c>
    </row>
    <row r="773" s="13" customFormat="1">
      <c r="A773" s="13"/>
      <c r="B773" s="232"/>
      <c r="C773" s="233"/>
      <c r="D773" s="234" t="s">
        <v>159</v>
      </c>
      <c r="E773" s="235" t="s">
        <v>1</v>
      </c>
      <c r="F773" s="236" t="s">
        <v>513</v>
      </c>
      <c r="G773" s="233"/>
      <c r="H773" s="237">
        <v>55.418999999999997</v>
      </c>
      <c r="I773" s="238"/>
      <c r="J773" s="233"/>
      <c r="K773" s="233"/>
      <c r="L773" s="239"/>
      <c r="M773" s="240"/>
      <c r="N773" s="241"/>
      <c r="O773" s="241"/>
      <c r="P773" s="241"/>
      <c r="Q773" s="241"/>
      <c r="R773" s="241"/>
      <c r="S773" s="241"/>
      <c r="T773" s="242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3" t="s">
        <v>159</v>
      </c>
      <c r="AU773" s="243" t="s">
        <v>86</v>
      </c>
      <c r="AV773" s="13" t="s">
        <v>86</v>
      </c>
      <c r="AW773" s="13" t="s">
        <v>32</v>
      </c>
      <c r="AX773" s="13" t="s">
        <v>76</v>
      </c>
      <c r="AY773" s="243" t="s">
        <v>151</v>
      </c>
    </row>
    <row r="774" s="14" customFormat="1">
      <c r="A774" s="14"/>
      <c r="B774" s="244"/>
      <c r="C774" s="245"/>
      <c r="D774" s="234" t="s">
        <v>159</v>
      </c>
      <c r="E774" s="246" t="s">
        <v>1</v>
      </c>
      <c r="F774" s="247" t="s">
        <v>161</v>
      </c>
      <c r="G774" s="245"/>
      <c r="H774" s="248">
        <v>71.239000000000004</v>
      </c>
      <c r="I774" s="249"/>
      <c r="J774" s="245"/>
      <c r="K774" s="245"/>
      <c r="L774" s="250"/>
      <c r="M774" s="251"/>
      <c r="N774" s="252"/>
      <c r="O774" s="252"/>
      <c r="P774" s="252"/>
      <c r="Q774" s="252"/>
      <c r="R774" s="252"/>
      <c r="S774" s="252"/>
      <c r="T774" s="253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4" t="s">
        <v>159</v>
      </c>
      <c r="AU774" s="254" t="s">
        <v>86</v>
      </c>
      <c r="AV774" s="14" t="s">
        <v>158</v>
      </c>
      <c r="AW774" s="14" t="s">
        <v>32</v>
      </c>
      <c r="AX774" s="14" t="s">
        <v>84</v>
      </c>
      <c r="AY774" s="254" t="s">
        <v>151</v>
      </c>
    </row>
    <row r="775" s="2" customFormat="1">
      <c r="A775" s="39"/>
      <c r="B775" s="40"/>
      <c r="C775" s="219" t="s">
        <v>533</v>
      </c>
      <c r="D775" s="219" t="s">
        <v>153</v>
      </c>
      <c r="E775" s="220" t="s">
        <v>831</v>
      </c>
      <c r="F775" s="221" t="s">
        <v>832</v>
      </c>
      <c r="G775" s="222" t="s">
        <v>232</v>
      </c>
      <c r="H775" s="223">
        <v>8.4000000000000004</v>
      </c>
      <c r="I775" s="224"/>
      <c r="J775" s="225">
        <f>ROUND(I775*H775,2)</f>
        <v>0</v>
      </c>
      <c r="K775" s="221" t="s">
        <v>157</v>
      </c>
      <c r="L775" s="45"/>
      <c r="M775" s="226" t="s">
        <v>1</v>
      </c>
      <c r="N775" s="227" t="s">
        <v>41</v>
      </c>
      <c r="O775" s="92"/>
      <c r="P775" s="228">
        <f>O775*H775</f>
        <v>0</v>
      </c>
      <c r="Q775" s="228">
        <v>0</v>
      </c>
      <c r="R775" s="228">
        <f>Q775*H775</f>
        <v>0</v>
      </c>
      <c r="S775" s="228">
        <v>0</v>
      </c>
      <c r="T775" s="229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30" t="s">
        <v>158</v>
      </c>
      <c r="AT775" s="230" t="s">
        <v>153</v>
      </c>
      <c r="AU775" s="230" t="s">
        <v>86</v>
      </c>
      <c r="AY775" s="18" t="s">
        <v>151</v>
      </c>
      <c r="BE775" s="231">
        <f>IF(N775="základní",J775,0)</f>
        <v>0</v>
      </c>
      <c r="BF775" s="231">
        <f>IF(N775="snížená",J775,0)</f>
        <v>0</v>
      </c>
      <c r="BG775" s="231">
        <f>IF(N775="zákl. přenesená",J775,0)</f>
        <v>0</v>
      </c>
      <c r="BH775" s="231">
        <f>IF(N775="sníž. přenesená",J775,0)</f>
        <v>0</v>
      </c>
      <c r="BI775" s="231">
        <f>IF(N775="nulová",J775,0)</f>
        <v>0</v>
      </c>
      <c r="BJ775" s="18" t="s">
        <v>84</v>
      </c>
      <c r="BK775" s="231">
        <f>ROUND(I775*H775,2)</f>
        <v>0</v>
      </c>
      <c r="BL775" s="18" t="s">
        <v>158</v>
      </c>
      <c r="BM775" s="230" t="s">
        <v>833</v>
      </c>
    </row>
    <row r="776" s="15" customFormat="1">
      <c r="A776" s="15"/>
      <c r="B776" s="255"/>
      <c r="C776" s="256"/>
      <c r="D776" s="234" t="s">
        <v>159</v>
      </c>
      <c r="E776" s="257" t="s">
        <v>1</v>
      </c>
      <c r="F776" s="258" t="s">
        <v>534</v>
      </c>
      <c r="G776" s="256"/>
      <c r="H776" s="257" t="s">
        <v>1</v>
      </c>
      <c r="I776" s="259"/>
      <c r="J776" s="256"/>
      <c r="K776" s="256"/>
      <c r="L776" s="260"/>
      <c r="M776" s="261"/>
      <c r="N776" s="262"/>
      <c r="O776" s="262"/>
      <c r="P776" s="262"/>
      <c r="Q776" s="262"/>
      <c r="R776" s="262"/>
      <c r="S776" s="262"/>
      <c r="T776" s="263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T776" s="264" t="s">
        <v>159</v>
      </c>
      <c r="AU776" s="264" t="s">
        <v>86</v>
      </c>
      <c r="AV776" s="15" t="s">
        <v>84</v>
      </c>
      <c r="AW776" s="15" t="s">
        <v>32</v>
      </c>
      <c r="AX776" s="15" t="s">
        <v>76</v>
      </c>
      <c r="AY776" s="264" t="s">
        <v>151</v>
      </c>
    </row>
    <row r="777" s="13" customFormat="1">
      <c r="A777" s="13"/>
      <c r="B777" s="232"/>
      <c r="C777" s="233"/>
      <c r="D777" s="234" t="s">
        <v>159</v>
      </c>
      <c r="E777" s="235" t="s">
        <v>1</v>
      </c>
      <c r="F777" s="236" t="s">
        <v>834</v>
      </c>
      <c r="G777" s="233"/>
      <c r="H777" s="237">
        <v>8.4000000000000004</v>
      </c>
      <c r="I777" s="238"/>
      <c r="J777" s="233"/>
      <c r="K777" s="233"/>
      <c r="L777" s="239"/>
      <c r="M777" s="240"/>
      <c r="N777" s="241"/>
      <c r="O777" s="241"/>
      <c r="P777" s="241"/>
      <c r="Q777" s="241"/>
      <c r="R777" s="241"/>
      <c r="S777" s="241"/>
      <c r="T777" s="242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3" t="s">
        <v>159</v>
      </c>
      <c r="AU777" s="243" t="s">
        <v>86</v>
      </c>
      <c r="AV777" s="13" t="s">
        <v>86</v>
      </c>
      <c r="AW777" s="13" t="s">
        <v>32</v>
      </c>
      <c r="AX777" s="13" t="s">
        <v>76</v>
      </c>
      <c r="AY777" s="243" t="s">
        <v>151</v>
      </c>
    </row>
    <row r="778" s="14" customFormat="1">
      <c r="A778" s="14"/>
      <c r="B778" s="244"/>
      <c r="C778" s="245"/>
      <c r="D778" s="234" t="s">
        <v>159</v>
      </c>
      <c r="E778" s="246" t="s">
        <v>1</v>
      </c>
      <c r="F778" s="247" t="s">
        <v>161</v>
      </c>
      <c r="G778" s="245"/>
      <c r="H778" s="248">
        <v>8.4000000000000004</v>
      </c>
      <c r="I778" s="249"/>
      <c r="J778" s="245"/>
      <c r="K778" s="245"/>
      <c r="L778" s="250"/>
      <c r="M778" s="251"/>
      <c r="N778" s="252"/>
      <c r="O778" s="252"/>
      <c r="P778" s="252"/>
      <c r="Q778" s="252"/>
      <c r="R778" s="252"/>
      <c r="S778" s="252"/>
      <c r="T778" s="253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4" t="s">
        <v>159</v>
      </c>
      <c r="AU778" s="254" t="s">
        <v>86</v>
      </c>
      <c r="AV778" s="14" t="s">
        <v>158</v>
      </c>
      <c r="AW778" s="14" t="s">
        <v>32</v>
      </c>
      <c r="AX778" s="14" t="s">
        <v>84</v>
      </c>
      <c r="AY778" s="254" t="s">
        <v>151</v>
      </c>
    </row>
    <row r="779" s="2" customFormat="1">
      <c r="A779" s="39"/>
      <c r="B779" s="40"/>
      <c r="C779" s="219" t="s">
        <v>835</v>
      </c>
      <c r="D779" s="219" t="s">
        <v>153</v>
      </c>
      <c r="E779" s="220" t="s">
        <v>836</v>
      </c>
      <c r="F779" s="221" t="s">
        <v>837</v>
      </c>
      <c r="G779" s="222" t="s">
        <v>232</v>
      </c>
      <c r="H779" s="223">
        <v>1.3500000000000001</v>
      </c>
      <c r="I779" s="224"/>
      <c r="J779" s="225">
        <f>ROUND(I779*H779,2)</f>
        <v>0</v>
      </c>
      <c r="K779" s="221" t="s">
        <v>157</v>
      </c>
      <c r="L779" s="45"/>
      <c r="M779" s="226" t="s">
        <v>1</v>
      </c>
      <c r="N779" s="227" t="s">
        <v>41</v>
      </c>
      <c r="O779" s="92"/>
      <c r="P779" s="228">
        <f>O779*H779</f>
        <v>0</v>
      </c>
      <c r="Q779" s="228">
        <v>0</v>
      </c>
      <c r="R779" s="228">
        <f>Q779*H779</f>
        <v>0</v>
      </c>
      <c r="S779" s="228">
        <v>0</v>
      </c>
      <c r="T779" s="229">
        <f>S779*H779</f>
        <v>0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30" t="s">
        <v>158</v>
      </c>
      <c r="AT779" s="230" t="s">
        <v>153</v>
      </c>
      <c r="AU779" s="230" t="s">
        <v>86</v>
      </c>
      <c r="AY779" s="18" t="s">
        <v>151</v>
      </c>
      <c r="BE779" s="231">
        <f>IF(N779="základní",J779,0)</f>
        <v>0</v>
      </c>
      <c r="BF779" s="231">
        <f>IF(N779="snížená",J779,0)</f>
        <v>0</v>
      </c>
      <c r="BG779" s="231">
        <f>IF(N779="zákl. přenesená",J779,0)</f>
        <v>0</v>
      </c>
      <c r="BH779" s="231">
        <f>IF(N779="sníž. přenesená",J779,0)</f>
        <v>0</v>
      </c>
      <c r="BI779" s="231">
        <f>IF(N779="nulová",J779,0)</f>
        <v>0</v>
      </c>
      <c r="BJ779" s="18" t="s">
        <v>84</v>
      </c>
      <c r="BK779" s="231">
        <f>ROUND(I779*H779,2)</f>
        <v>0</v>
      </c>
      <c r="BL779" s="18" t="s">
        <v>158</v>
      </c>
      <c r="BM779" s="230" t="s">
        <v>838</v>
      </c>
    </row>
    <row r="780" s="15" customFormat="1">
      <c r="A780" s="15"/>
      <c r="B780" s="255"/>
      <c r="C780" s="256"/>
      <c r="D780" s="234" t="s">
        <v>159</v>
      </c>
      <c r="E780" s="257" t="s">
        <v>1</v>
      </c>
      <c r="F780" s="258" t="s">
        <v>534</v>
      </c>
      <c r="G780" s="256"/>
      <c r="H780" s="257" t="s">
        <v>1</v>
      </c>
      <c r="I780" s="259"/>
      <c r="J780" s="256"/>
      <c r="K780" s="256"/>
      <c r="L780" s="260"/>
      <c r="M780" s="261"/>
      <c r="N780" s="262"/>
      <c r="O780" s="262"/>
      <c r="P780" s="262"/>
      <c r="Q780" s="262"/>
      <c r="R780" s="262"/>
      <c r="S780" s="262"/>
      <c r="T780" s="263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T780" s="264" t="s">
        <v>159</v>
      </c>
      <c r="AU780" s="264" t="s">
        <v>86</v>
      </c>
      <c r="AV780" s="15" t="s">
        <v>84</v>
      </c>
      <c r="AW780" s="15" t="s">
        <v>32</v>
      </c>
      <c r="AX780" s="15" t="s">
        <v>76</v>
      </c>
      <c r="AY780" s="264" t="s">
        <v>151</v>
      </c>
    </row>
    <row r="781" s="13" customFormat="1">
      <c r="A781" s="13"/>
      <c r="B781" s="232"/>
      <c r="C781" s="233"/>
      <c r="D781" s="234" t="s">
        <v>159</v>
      </c>
      <c r="E781" s="235" t="s">
        <v>1</v>
      </c>
      <c r="F781" s="236" t="s">
        <v>747</v>
      </c>
      <c r="G781" s="233"/>
      <c r="H781" s="237">
        <v>1.3500000000000001</v>
      </c>
      <c r="I781" s="238"/>
      <c r="J781" s="233"/>
      <c r="K781" s="233"/>
      <c r="L781" s="239"/>
      <c r="M781" s="240"/>
      <c r="N781" s="241"/>
      <c r="O781" s="241"/>
      <c r="P781" s="241"/>
      <c r="Q781" s="241"/>
      <c r="R781" s="241"/>
      <c r="S781" s="241"/>
      <c r="T781" s="242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3" t="s">
        <v>159</v>
      </c>
      <c r="AU781" s="243" t="s">
        <v>86</v>
      </c>
      <c r="AV781" s="13" t="s">
        <v>86</v>
      </c>
      <c r="AW781" s="13" t="s">
        <v>32</v>
      </c>
      <c r="AX781" s="13" t="s">
        <v>76</v>
      </c>
      <c r="AY781" s="243" t="s">
        <v>151</v>
      </c>
    </row>
    <row r="782" s="14" customFormat="1">
      <c r="A782" s="14"/>
      <c r="B782" s="244"/>
      <c r="C782" s="245"/>
      <c r="D782" s="234" t="s">
        <v>159</v>
      </c>
      <c r="E782" s="246" t="s">
        <v>1</v>
      </c>
      <c r="F782" s="247" t="s">
        <v>161</v>
      </c>
      <c r="G782" s="245"/>
      <c r="H782" s="248">
        <v>1.3500000000000001</v>
      </c>
      <c r="I782" s="249"/>
      <c r="J782" s="245"/>
      <c r="K782" s="245"/>
      <c r="L782" s="250"/>
      <c r="M782" s="251"/>
      <c r="N782" s="252"/>
      <c r="O782" s="252"/>
      <c r="P782" s="252"/>
      <c r="Q782" s="252"/>
      <c r="R782" s="252"/>
      <c r="S782" s="252"/>
      <c r="T782" s="253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4" t="s">
        <v>159</v>
      </c>
      <c r="AU782" s="254" t="s">
        <v>86</v>
      </c>
      <c r="AV782" s="14" t="s">
        <v>158</v>
      </c>
      <c r="AW782" s="14" t="s">
        <v>32</v>
      </c>
      <c r="AX782" s="14" t="s">
        <v>84</v>
      </c>
      <c r="AY782" s="254" t="s">
        <v>151</v>
      </c>
    </row>
    <row r="783" s="12" customFormat="1" ht="22.8" customHeight="1">
      <c r="A783" s="12"/>
      <c r="B783" s="203"/>
      <c r="C783" s="204"/>
      <c r="D783" s="205" t="s">
        <v>75</v>
      </c>
      <c r="E783" s="217" t="s">
        <v>839</v>
      </c>
      <c r="F783" s="217" t="s">
        <v>840</v>
      </c>
      <c r="G783" s="204"/>
      <c r="H783" s="204"/>
      <c r="I783" s="207"/>
      <c r="J783" s="218">
        <f>BK783</f>
        <v>0</v>
      </c>
      <c r="K783" s="204"/>
      <c r="L783" s="209"/>
      <c r="M783" s="210"/>
      <c r="N783" s="211"/>
      <c r="O783" s="211"/>
      <c r="P783" s="212">
        <f>SUM(P784:P796)</f>
        <v>0</v>
      </c>
      <c r="Q783" s="211"/>
      <c r="R783" s="212">
        <f>SUM(R784:R796)</f>
        <v>0</v>
      </c>
      <c r="S783" s="211"/>
      <c r="T783" s="213">
        <f>SUM(T784:T796)</f>
        <v>0</v>
      </c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R783" s="214" t="s">
        <v>84</v>
      </c>
      <c r="AT783" s="215" t="s">
        <v>75</v>
      </c>
      <c r="AU783" s="215" t="s">
        <v>84</v>
      </c>
      <c r="AY783" s="214" t="s">
        <v>151</v>
      </c>
      <c r="BK783" s="216">
        <f>SUM(BK784:BK796)</f>
        <v>0</v>
      </c>
    </row>
    <row r="784" s="2" customFormat="1" ht="33" customHeight="1">
      <c r="A784" s="39"/>
      <c r="B784" s="40"/>
      <c r="C784" s="219" t="s">
        <v>540</v>
      </c>
      <c r="D784" s="219" t="s">
        <v>153</v>
      </c>
      <c r="E784" s="220" t="s">
        <v>841</v>
      </c>
      <c r="F784" s="221" t="s">
        <v>842</v>
      </c>
      <c r="G784" s="222" t="s">
        <v>215</v>
      </c>
      <c r="H784" s="223">
        <v>8.4870000000000001</v>
      </c>
      <c r="I784" s="224"/>
      <c r="J784" s="225">
        <f>ROUND(I784*H784,2)</f>
        <v>0</v>
      </c>
      <c r="K784" s="221" t="s">
        <v>157</v>
      </c>
      <c r="L784" s="45"/>
      <c r="M784" s="226" t="s">
        <v>1</v>
      </c>
      <c r="N784" s="227" t="s">
        <v>41</v>
      </c>
      <c r="O784" s="92"/>
      <c r="P784" s="228">
        <f>O784*H784</f>
        <v>0</v>
      </c>
      <c r="Q784" s="228">
        <v>0</v>
      </c>
      <c r="R784" s="228">
        <f>Q784*H784</f>
        <v>0</v>
      </c>
      <c r="S784" s="228">
        <v>0</v>
      </c>
      <c r="T784" s="229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30" t="s">
        <v>158</v>
      </c>
      <c r="AT784" s="230" t="s">
        <v>153</v>
      </c>
      <c r="AU784" s="230" t="s">
        <v>86</v>
      </c>
      <c r="AY784" s="18" t="s">
        <v>151</v>
      </c>
      <c r="BE784" s="231">
        <f>IF(N784="základní",J784,0)</f>
        <v>0</v>
      </c>
      <c r="BF784" s="231">
        <f>IF(N784="snížená",J784,0)</f>
        <v>0</v>
      </c>
      <c r="BG784" s="231">
        <f>IF(N784="zákl. přenesená",J784,0)</f>
        <v>0</v>
      </c>
      <c r="BH784" s="231">
        <f>IF(N784="sníž. přenesená",J784,0)</f>
        <v>0</v>
      </c>
      <c r="BI784" s="231">
        <f>IF(N784="nulová",J784,0)</f>
        <v>0</v>
      </c>
      <c r="BJ784" s="18" t="s">
        <v>84</v>
      </c>
      <c r="BK784" s="231">
        <f>ROUND(I784*H784,2)</f>
        <v>0</v>
      </c>
      <c r="BL784" s="18" t="s">
        <v>158</v>
      </c>
      <c r="BM784" s="230" t="s">
        <v>843</v>
      </c>
    </row>
    <row r="785" s="2" customFormat="1">
      <c r="A785" s="39"/>
      <c r="B785" s="40"/>
      <c r="C785" s="219" t="s">
        <v>844</v>
      </c>
      <c r="D785" s="219" t="s">
        <v>153</v>
      </c>
      <c r="E785" s="220" t="s">
        <v>845</v>
      </c>
      <c r="F785" s="221" t="s">
        <v>846</v>
      </c>
      <c r="G785" s="222" t="s">
        <v>215</v>
      </c>
      <c r="H785" s="223">
        <v>8.4870000000000001</v>
      </c>
      <c r="I785" s="224"/>
      <c r="J785" s="225">
        <f>ROUND(I785*H785,2)</f>
        <v>0</v>
      </c>
      <c r="K785" s="221" t="s">
        <v>157</v>
      </c>
      <c r="L785" s="45"/>
      <c r="M785" s="226" t="s">
        <v>1</v>
      </c>
      <c r="N785" s="227" t="s">
        <v>41</v>
      </c>
      <c r="O785" s="92"/>
      <c r="P785" s="228">
        <f>O785*H785</f>
        <v>0</v>
      </c>
      <c r="Q785" s="228">
        <v>0</v>
      </c>
      <c r="R785" s="228">
        <f>Q785*H785</f>
        <v>0</v>
      </c>
      <c r="S785" s="228">
        <v>0</v>
      </c>
      <c r="T785" s="229">
        <f>S785*H785</f>
        <v>0</v>
      </c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R785" s="230" t="s">
        <v>158</v>
      </c>
      <c r="AT785" s="230" t="s">
        <v>153</v>
      </c>
      <c r="AU785" s="230" t="s">
        <v>86</v>
      </c>
      <c r="AY785" s="18" t="s">
        <v>151</v>
      </c>
      <c r="BE785" s="231">
        <f>IF(N785="základní",J785,0)</f>
        <v>0</v>
      </c>
      <c r="BF785" s="231">
        <f>IF(N785="snížená",J785,0)</f>
        <v>0</v>
      </c>
      <c r="BG785" s="231">
        <f>IF(N785="zákl. přenesená",J785,0)</f>
        <v>0</v>
      </c>
      <c r="BH785" s="231">
        <f>IF(N785="sníž. přenesená",J785,0)</f>
        <v>0</v>
      </c>
      <c r="BI785" s="231">
        <f>IF(N785="nulová",J785,0)</f>
        <v>0</v>
      </c>
      <c r="BJ785" s="18" t="s">
        <v>84</v>
      </c>
      <c r="BK785" s="231">
        <f>ROUND(I785*H785,2)</f>
        <v>0</v>
      </c>
      <c r="BL785" s="18" t="s">
        <v>158</v>
      </c>
      <c r="BM785" s="230" t="s">
        <v>847</v>
      </c>
    </row>
    <row r="786" s="2" customFormat="1">
      <c r="A786" s="39"/>
      <c r="B786" s="40"/>
      <c r="C786" s="219" t="s">
        <v>545</v>
      </c>
      <c r="D786" s="219" t="s">
        <v>153</v>
      </c>
      <c r="E786" s="220" t="s">
        <v>848</v>
      </c>
      <c r="F786" s="221" t="s">
        <v>849</v>
      </c>
      <c r="G786" s="222" t="s">
        <v>215</v>
      </c>
      <c r="H786" s="223">
        <v>246.12299999999999</v>
      </c>
      <c r="I786" s="224"/>
      <c r="J786" s="225">
        <f>ROUND(I786*H786,2)</f>
        <v>0</v>
      </c>
      <c r="K786" s="221" t="s">
        <v>157</v>
      </c>
      <c r="L786" s="45"/>
      <c r="M786" s="226" t="s">
        <v>1</v>
      </c>
      <c r="N786" s="227" t="s">
        <v>41</v>
      </c>
      <c r="O786" s="92"/>
      <c r="P786" s="228">
        <f>O786*H786</f>
        <v>0</v>
      </c>
      <c r="Q786" s="228">
        <v>0</v>
      </c>
      <c r="R786" s="228">
        <f>Q786*H786</f>
        <v>0</v>
      </c>
      <c r="S786" s="228">
        <v>0</v>
      </c>
      <c r="T786" s="229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30" t="s">
        <v>158</v>
      </c>
      <c r="AT786" s="230" t="s">
        <v>153</v>
      </c>
      <c r="AU786" s="230" t="s">
        <v>86</v>
      </c>
      <c r="AY786" s="18" t="s">
        <v>151</v>
      </c>
      <c r="BE786" s="231">
        <f>IF(N786="základní",J786,0)</f>
        <v>0</v>
      </c>
      <c r="BF786" s="231">
        <f>IF(N786="snížená",J786,0)</f>
        <v>0</v>
      </c>
      <c r="BG786" s="231">
        <f>IF(N786="zákl. přenesená",J786,0)</f>
        <v>0</v>
      </c>
      <c r="BH786" s="231">
        <f>IF(N786="sníž. přenesená",J786,0)</f>
        <v>0</v>
      </c>
      <c r="BI786" s="231">
        <f>IF(N786="nulová",J786,0)</f>
        <v>0</v>
      </c>
      <c r="BJ786" s="18" t="s">
        <v>84</v>
      </c>
      <c r="BK786" s="231">
        <f>ROUND(I786*H786,2)</f>
        <v>0</v>
      </c>
      <c r="BL786" s="18" t="s">
        <v>158</v>
      </c>
      <c r="BM786" s="230" t="s">
        <v>850</v>
      </c>
    </row>
    <row r="787" s="13" customFormat="1">
      <c r="A787" s="13"/>
      <c r="B787" s="232"/>
      <c r="C787" s="233"/>
      <c r="D787" s="234" t="s">
        <v>159</v>
      </c>
      <c r="E787" s="235" t="s">
        <v>1</v>
      </c>
      <c r="F787" s="236" t="s">
        <v>851</v>
      </c>
      <c r="G787" s="233"/>
      <c r="H787" s="237">
        <v>246.12299999999999</v>
      </c>
      <c r="I787" s="238"/>
      <c r="J787" s="233"/>
      <c r="K787" s="233"/>
      <c r="L787" s="239"/>
      <c r="M787" s="240"/>
      <c r="N787" s="241"/>
      <c r="O787" s="241"/>
      <c r="P787" s="241"/>
      <c r="Q787" s="241"/>
      <c r="R787" s="241"/>
      <c r="S787" s="241"/>
      <c r="T787" s="242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3" t="s">
        <v>159</v>
      </c>
      <c r="AU787" s="243" t="s">
        <v>86</v>
      </c>
      <c r="AV787" s="13" t="s">
        <v>86</v>
      </c>
      <c r="AW787" s="13" t="s">
        <v>32</v>
      </c>
      <c r="AX787" s="13" t="s">
        <v>76</v>
      </c>
      <c r="AY787" s="243" t="s">
        <v>151</v>
      </c>
    </row>
    <row r="788" s="14" customFormat="1">
      <c r="A788" s="14"/>
      <c r="B788" s="244"/>
      <c r="C788" s="245"/>
      <c r="D788" s="234" t="s">
        <v>159</v>
      </c>
      <c r="E788" s="246" t="s">
        <v>1</v>
      </c>
      <c r="F788" s="247" t="s">
        <v>161</v>
      </c>
      <c r="G788" s="245"/>
      <c r="H788" s="248">
        <v>246.12299999999999</v>
      </c>
      <c r="I788" s="249"/>
      <c r="J788" s="245"/>
      <c r="K788" s="245"/>
      <c r="L788" s="250"/>
      <c r="M788" s="251"/>
      <c r="N788" s="252"/>
      <c r="O788" s="252"/>
      <c r="P788" s="252"/>
      <c r="Q788" s="252"/>
      <c r="R788" s="252"/>
      <c r="S788" s="252"/>
      <c r="T788" s="253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4" t="s">
        <v>159</v>
      </c>
      <c r="AU788" s="254" t="s">
        <v>86</v>
      </c>
      <c r="AV788" s="14" t="s">
        <v>158</v>
      </c>
      <c r="AW788" s="14" t="s">
        <v>32</v>
      </c>
      <c r="AX788" s="14" t="s">
        <v>84</v>
      </c>
      <c r="AY788" s="254" t="s">
        <v>151</v>
      </c>
    </row>
    <row r="789" s="2" customFormat="1" ht="33" customHeight="1">
      <c r="A789" s="39"/>
      <c r="B789" s="40"/>
      <c r="C789" s="219" t="s">
        <v>852</v>
      </c>
      <c r="D789" s="219" t="s">
        <v>153</v>
      </c>
      <c r="E789" s="220" t="s">
        <v>853</v>
      </c>
      <c r="F789" s="221" t="s">
        <v>854</v>
      </c>
      <c r="G789" s="222" t="s">
        <v>215</v>
      </c>
      <c r="H789" s="223">
        <v>7.1239999999999997</v>
      </c>
      <c r="I789" s="224"/>
      <c r="J789" s="225">
        <f>ROUND(I789*H789,2)</f>
        <v>0</v>
      </c>
      <c r="K789" s="221" t="s">
        <v>157</v>
      </c>
      <c r="L789" s="45"/>
      <c r="M789" s="226" t="s">
        <v>1</v>
      </c>
      <c r="N789" s="227" t="s">
        <v>41</v>
      </c>
      <c r="O789" s="92"/>
      <c r="P789" s="228">
        <f>O789*H789</f>
        <v>0</v>
      </c>
      <c r="Q789" s="228">
        <v>0</v>
      </c>
      <c r="R789" s="228">
        <f>Q789*H789</f>
        <v>0</v>
      </c>
      <c r="S789" s="228">
        <v>0</v>
      </c>
      <c r="T789" s="229">
        <f>S789*H789</f>
        <v>0</v>
      </c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R789" s="230" t="s">
        <v>158</v>
      </c>
      <c r="AT789" s="230" t="s">
        <v>153</v>
      </c>
      <c r="AU789" s="230" t="s">
        <v>86</v>
      </c>
      <c r="AY789" s="18" t="s">
        <v>151</v>
      </c>
      <c r="BE789" s="231">
        <f>IF(N789="základní",J789,0)</f>
        <v>0</v>
      </c>
      <c r="BF789" s="231">
        <f>IF(N789="snížená",J789,0)</f>
        <v>0</v>
      </c>
      <c r="BG789" s="231">
        <f>IF(N789="zákl. přenesená",J789,0)</f>
        <v>0</v>
      </c>
      <c r="BH789" s="231">
        <f>IF(N789="sníž. přenesená",J789,0)</f>
        <v>0</v>
      </c>
      <c r="BI789" s="231">
        <f>IF(N789="nulová",J789,0)</f>
        <v>0</v>
      </c>
      <c r="BJ789" s="18" t="s">
        <v>84</v>
      </c>
      <c r="BK789" s="231">
        <f>ROUND(I789*H789,2)</f>
        <v>0</v>
      </c>
      <c r="BL789" s="18" t="s">
        <v>158</v>
      </c>
      <c r="BM789" s="230" t="s">
        <v>855</v>
      </c>
    </row>
    <row r="790" s="13" customFormat="1">
      <c r="A790" s="13"/>
      <c r="B790" s="232"/>
      <c r="C790" s="233"/>
      <c r="D790" s="234" t="s">
        <v>159</v>
      </c>
      <c r="E790" s="235" t="s">
        <v>1</v>
      </c>
      <c r="F790" s="236" t="s">
        <v>856</v>
      </c>
      <c r="G790" s="233"/>
      <c r="H790" s="237">
        <v>7.1239999999999997</v>
      </c>
      <c r="I790" s="238"/>
      <c r="J790" s="233"/>
      <c r="K790" s="233"/>
      <c r="L790" s="239"/>
      <c r="M790" s="240"/>
      <c r="N790" s="241"/>
      <c r="O790" s="241"/>
      <c r="P790" s="241"/>
      <c r="Q790" s="241"/>
      <c r="R790" s="241"/>
      <c r="S790" s="241"/>
      <c r="T790" s="242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3" t="s">
        <v>159</v>
      </c>
      <c r="AU790" s="243" t="s">
        <v>86</v>
      </c>
      <c r="AV790" s="13" t="s">
        <v>86</v>
      </c>
      <c r="AW790" s="13" t="s">
        <v>32</v>
      </c>
      <c r="AX790" s="13" t="s">
        <v>76</v>
      </c>
      <c r="AY790" s="243" t="s">
        <v>151</v>
      </c>
    </row>
    <row r="791" s="14" customFormat="1">
      <c r="A791" s="14"/>
      <c r="B791" s="244"/>
      <c r="C791" s="245"/>
      <c r="D791" s="234" t="s">
        <v>159</v>
      </c>
      <c r="E791" s="246" t="s">
        <v>1</v>
      </c>
      <c r="F791" s="247" t="s">
        <v>161</v>
      </c>
      <c r="G791" s="245"/>
      <c r="H791" s="248">
        <v>7.1239999999999997</v>
      </c>
      <c r="I791" s="249"/>
      <c r="J791" s="245"/>
      <c r="K791" s="245"/>
      <c r="L791" s="250"/>
      <c r="M791" s="251"/>
      <c r="N791" s="252"/>
      <c r="O791" s="252"/>
      <c r="P791" s="252"/>
      <c r="Q791" s="252"/>
      <c r="R791" s="252"/>
      <c r="S791" s="252"/>
      <c r="T791" s="253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4" t="s">
        <v>159</v>
      </c>
      <c r="AU791" s="254" t="s">
        <v>86</v>
      </c>
      <c r="AV791" s="14" t="s">
        <v>158</v>
      </c>
      <c r="AW791" s="14" t="s">
        <v>32</v>
      </c>
      <c r="AX791" s="14" t="s">
        <v>84</v>
      </c>
      <c r="AY791" s="254" t="s">
        <v>151</v>
      </c>
    </row>
    <row r="792" s="2" customFormat="1" ht="33" customHeight="1">
      <c r="A792" s="39"/>
      <c r="B792" s="40"/>
      <c r="C792" s="219" t="s">
        <v>550</v>
      </c>
      <c r="D792" s="219" t="s">
        <v>153</v>
      </c>
      <c r="E792" s="220" t="s">
        <v>857</v>
      </c>
      <c r="F792" s="221" t="s">
        <v>858</v>
      </c>
      <c r="G792" s="222" t="s">
        <v>215</v>
      </c>
      <c r="H792" s="223">
        <v>0.11</v>
      </c>
      <c r="I792" s="224"/>
      <c r="J792" s="225">
        <f>ROUND(I792*H792,2)</f>
        <v>0</v>
      </c>
      <c r="K792" s="221" t="s">
        <v>157</v>
      </c>
      <c r="L792" s="45"/>
      <c r="M792" s="226" t="s">
        <v>1</v>
      </c>
      <c r="N792" s="227" t="s">
        <v>41</v>
      </c>
      <c r="O792" s="92"/>
      <c r="P792" s="228">
        <f>O792*H792</f>
        <v>0</v>
      </c>
      <c r="Q792" s="228">
        <v>0</v>
      </c>
      <c r="R792" s="228">
        <f>Q792*H792</f>
        <v>0</v>
      </c>
      <c r="S792" s="228">
        <v>0</v>
      </c>
      <c r="T792" s="229">
        <f>S792*H792</f>
        <v>0</v>
      </c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R792" s="230" t="s">
        <v>158</v>
      </c>
      <c r="AT792" s="230" t="s">
        <v>153</v>
      </c>
      <c r="AU792" s="230" t="s">
        <v>86</v>
      </c>
      <c r="AY792" s="18" t="s">
        <v>151</v>
      </c>
      <c r="BE792" s="231">
        <f>IF(N792="základní",J792,0)</f>
        <v>0</v>
      </c>
      <c r="BF792" s="231">
        <f>IF(N792="snížená",J792,0)</f>
        <v>0</v>
      </c>
      <c r="BG792" s="231">
        <f>IF(N792="zákl. přenesená",J792,0)</f>
        <v>0</v>
      </c>
      <c r="BH792" s="231">
        <f>IF(N792="sníž. přenesená",J792,0)</f>
        <v>0</v>
      </c>
      <c r="BI792" s="231">
        <f>IF(N792="nulová",J792,0)</f>
        <v>0</v>
      </c>
      <c r="BJ792" s="18" t="s">
        <v>84</v>
      </c>
      <c r="BK792" s="231">
        <f>ROUND(I792*H792,2)</f>
        <v>0</v>
      </c>
      <c r="BL792" s="18" t="s">
        <v>158</v>
      </c>
      <c r="BM792" s="230" t="s">
        <v>859</v>
      </c>
    </row>
    <row r="793" s="13" customFormat="1">
      <c r="A793" s="13"/>
      <c r="B793" s="232"/>
      <c r="C793" s="233"/>
      <c r="D793" s="234" t="s">
        <v>159</v>
      </c>
      <c r="E793" s="235" t="s">
        <v>1</v>
      </c>
      <c r="F793" s="236" t="s">
        <v>860</v>
      </c>
      <c r="G793" s="233"/>
      <c r="H793" s="237">
        <v>0.11</v>
      </c>
      <c r="I793" s="238"/>
      <c r="J793" s="233"/>
      <c r="K793" s="233"/>
      <c r="L793" s="239"/>
      <c r="M793" s="240"/>
      <c r="N793" s="241"/>
      <c r="O793" s="241"/>
      <c r="P793" s="241"/>
      <c r="Q793" s="241"/>
      <c r="R793" s="241"/>
      <c r="S793" s="241"/>
      <c r="T793" s="242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3" t="s">
        <v>159</v>
      </c>
      <c r="AU793" s="243" t="s">
        <v>86</v>
      </c>
      <c r="AV793" s="13" t="s">
        <v>86</v>
      </c>
      <c r="AW793" s="13" t="s">
        <v>32</v>
      </c>
      <c r="AX793" s="13" t="s">
        <v>76</v>
      </c>
      <c r="AY793" s="243" t="s">
        <v>151</v>
      </c>
    </row>
    <row r="794" s="14" customFormat="1">
      <c r="A794" s="14"/>
      <c r="B794" s="244"/>
      <c r="C794" s="245"/>
      <c r="D794" s="234" t="s">
        <v>159</v>
      </c>
      <c r="E794" s="246" t="s">
        <v>1</v>
      </c>
      <c r="F794" s="247" t="s">
        <v>161</v>
      </c>
      <c r="G794" s="245"/>
      <c r="H794" s="248">
        <v>0.11</v>
      </c>
      <c r="I794" s="249"/>
      <c r="J794" s="245"/>
      <c r="K794" s="245"/>
      <c r="L794" s="250"/>
      <c r="M794" s="251"/>
      <c r="N794" s="252"/>
      <c r="O794" s="252"/>
      <c r="P794" s="252"/>
      <c r="Q794" s="252"/>
      <c r="R794" s="252"/>
      <c r="S794" s="252"/>
      <c r="T794" s="253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4" t="s">
        <v>159</v>
      </c>
      <c r="AU794" s="254" t="s">
        <v>86</v>
      </c>
      <c r="AV794" s="14" t="s">
        <v>158</v>
      </c>
      <c r="AW794" s="14" t="s">
        <v>32</v>
      </c>
      <c r="AX794" s="14" t="s">
        <v>84</v>
      </c>
      <c r="AY794" s="254" t="s">
        <v>151</v>
      </c>
    </row>
    <row r="795" s="2" customFormat="1" ht="33" customHeight="1">
      <c r="A795" s="39"/>
      <c r="B795" s="40"/>
      <c r="C795" s="219" t="s">
        <v>861</v>
      </c>
      <c r="D795" s="219" t="s">
        <v>153</v>
      </c>
      <c r="E795" s="220" t="s">
        <v>862</v>
      </c>
      <c r="F795" s="221" t="s">
        <v>863</v>
      </c>
      <c r="G795" s="222" t="s">
        <v>215</v>
      </c>
      <c r="H795" s="223">
        <v>0.95199999999999996</v>
      </c>
      <c r="I795" s="224"/>
      <c r="J795" s="225">
        <f>ROUND(I795*H795,2)</f>
        <v>0</v>
      </c>
      <c r="K795" s="221" t="s">
        <v>157</v>
      </c>
      <c r="L795" s="45"/>
      <c r="M795" s="226" t="s">
        <v>1</v>
      </c>
      <c r="N795" s="227" t="s">
        <v>41</v>
      </c>
      <c r="O795" s="92"/>
      <c r="P795" s="228">
        <f>O795*H795</f>
        <v>0</v>
      </c>
      <c r="Q795" s="228">
        <v>0</v>
      </c>
      <c r="R795" s="228">
        <f>Q795*H795</f>
        <v>0</v>
      </c>
      <c r="S795" s="228">
        <v>0</v>
      </c>
      <c r="T795" s="229">
        <f>S795*H795</f>
        <v>0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30" t="s">
        <v>158</v>
      </c>
      <c r="AT795" s="230" t="s">
        <v>153</v>
      </c>
      <c r="AU795" s="230" t="s">
        <v>86</v>
      </c>
      <c r="AY795" s="18" t="s">
        <v>151</v>
      </c>
      <c r="BE795" s="231">
        <f>IF(N795="základní",J795,0)</f>
        <v>0</v>
      </c>
      <c r="BF795" s="231">
        <f>IF(N795="snížená",J795,0)</f>
        <v>0</v>
      </c>
      <c r="BG795" s="231">
        <f>IF(N795="zákl. přenesená",J795,0)</f>
        <v>0</v>
      </c>
      <c r="BH795" s="231">
        <f>IF(N795="sníž. přenesená",J795,0)</f>
        <v>0</v>
      </c>
      <c r="BI795" s="231">
        <f>IF(N795="nulová",J795,0)</f>
        <v>0</v>
      </c>
      <c r="BJ795" s="18" t="s">
        <v>84</v>
      </c>
      <c r="BK795" s="231">
        <f>ROUND(I795*H795,2)</f>
        <v>0</v>
      </c>
      <c r="BL795" s="18" t="s">
        <v>158</v>
      </c>
      <c r="BM795" s="230" t="s">
        <v>864</v>
      </c>
    </row>
    <row r="796" s="2" customFormat="1">
      <c r="A796" s="39"/>
      <c r="B796" s="40"/>
      <c r="C796" s="219" t="s">
        <v>555</v>
      </c>
      <c r="D796" s="219" t="s">
        <v>153</v>
      </c>
      <c r="E796" s="220" t="s">
        <v>865</v>
      </c>
      <c r="F796" s="221" t="s">
        <v>866</v>
      </c>
      <c r="G796" s="222" t="s">
        <v>215</v>
      </c>
      <c r="H796" s="223">
        <v>0.30099999999999999</v>
      </c>
      <c r="I796" s="224"/>
      <c r="J796" s="225">
        <f>ROUND(I796*H796,2)</f>
        <v>0</v>
      </c>
      <c r="K796" s="221" t="s">
        <v>157</v>
      </c>
      <c r="L796" s="45"/>
      <c r="M796" s="226" t="s">
        <v>1</v>
      </c>
      <c r="N796" s="227" t="s">
        <v>41</v>
      </c>
      <c r="O796" s="92"/>
      <c r="P796" s="228">
        <f>O796*H796</f>
        <v>0</v>
      </c>
      <c r="Q796" s="228">
        <v>0</v>
      </c>
      <c r="R796" s="228">
        <f>Q796*H796</f>
        <v>0</v>
      </c>
      <c r="S796" s="228">
        <v>0</v>
      </c>
      <c r="T796" s="229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30" t="s">
        <v>158</v>
      </c>
      <c r="AT796" s="230" t="s">
        <v>153</v>
      </c>
      <c r="AU796" s="230" t="s">
        <v>86</v>
      </c>
      <c r="AY796" s="18" t="s">
        <v>151</v>
      </c>
      <c r="BE796" s="231">
        <f>IF(N796="základní",J796,0)</f>
        <v>0</v>
      </c>
      <c r="BF796" s="231">
        <f>IF(N796="snížená",J796,0)</f>
        <v>0</v>
      </c>
      <c r="BG796" s="231">
        <f>IF(N796="zákl. přenesená",J796,0)</f>
        <v>0</v>
      </c>
      <c r="BH796" s="231">
        <f>IF(N796="sníž. přenesená",J796,0)</f>
        <v>0</v>
      </c>
      <c r="BI796" s="231">
        <f>IF(N796="nulová",J796,0)</f>
        <v>0</v>
      </c>
      <c r="BJ796" s="18" t="s">
        <v>84</v>
      </c>
      <c r="BK796" s="231">
        <f>ROUND(I796*H796,2)</f>
        <v>0</v>
      </c>
      <c r="BL796" s="18" t="s">
        <v>158</v>
      </c>
      <c r="BM796" s="230" t="s">
        <v>867</v>
      </c>
    </row>
    <row r="797" s="12" customFormat="1" ht="22.8" customHeight="1">
      <c r="A797" s="12"/>
      <c r="B797" s="203"/>
      <c r="C797" s="204"/>
      <c r="D797" s="205" t="s">
        <v>75</v>
      </c>
      <c r="E797" s="217" t="s">
        <v>868</v>
      </c>
      <c r="F797" s="217" t="s">
        <v>869</v>
      </c>
      <c r="G797" s="204"/>
      <c r="H797" s="204"/>
      <c r="I797" s="207"/>
      <c r="J797" s="218">
        <f>BK797</f>
        <v>0</v>
      </c>
      <c r="K797" s="204"/>
      <c r="L797" s="209"/>
      <c r="M797" s="210"/>
      <c r="N797" s="211"/>
      <c r="O797" s="211"/>
      <c r="P797" s="212">
        <f>P798</f>
        <v>0</v>
      </c>
      <c r="Q797" s="211"/>
      <c r="R797" s="212">
        <f>R798</f>
        <v>0</v>
      </c>
      <c r="S797" s="211"/>
      <c r="T797" s="213">
        <f>T798</f>
        <v>0</v>
      </c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R797" s="214" t="s">
        <v>84</v>
      </c>
      <c r="AT797" s="215" t="s">
        <v>75</v>
      </c>
      <c r="AU797" s="215" t="s">
        <v>84</v>
      </c>
      <c r="AY797" s="214" t="s">
        <v>151</v>
      </c>
      <c r="BK797" s="216">
        <f>BK798</f>
        <v>0</v>
      </c>
    </row>
    <row r="798" s="2" customFormat="1">
      <c r="A798" s="39"/>
      <c r="B798" s="40"/>
      <c r="C798" s="219" t="s">
        <v>870</v>
      </c>
      <c r="D798" s="219" t="s">
        <v>153</v>
      </c>
      <c r="E798" s="220" t="s">
        <v>871</v>
      </c>
      <c r="F798" s="221" t="s">
        <v>872</v>
      </c>
      <c r="G798" s="222" t="s">
        <v>215</v>
      </c>
      <c r="H798" s="223">
        <v>137.31999999999999</v>
      </c>
      <c r="I798" s="224"/>
      <c r="J798" s="225">
        <f>ROUND(I798*H798,2)</f>
        <v>0</v>
      </c>
      <c r="K798" s="221" t="s">
        <v>157</v>
      </c>
      <c r="L798" s="45"/>
      <c r="M798" s="226" t="s">
        <v>1</v>
      </c>
      <c r="N798" s="227" t="s">
        <v>41</v>
      </c>
      <c r="O798" s="92"/>
      <c r="P798" s="228">
        <f>O798*H798</f>
        <v>0</v>
      </c>
      <c r="Q798" s="228">
        <v>0</v>
      </c>
      <c r="R798" s="228">
        <f>Q798*H798</f>
        <v>0</v>
      </c>
      <c r="S798" s="228">
        <v>0</v>
      </c>
      <c r="T798" s="229">
        <f>S798*H798</f>
        <v>0</v>
      </c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R798" s="230" t="s">
        <v>158</v>
      </c>
      <c r="AT798" s="230" t="s">
        <v>153</v>
      </c>
      <c r="AU798" s="230" t="s">
        <v>86</v>
      </c>
      <c r="AY798" s="18" t="s">
        <v>151</v>
      </c>
      <c r="BE798" s="231">
        <f>IF(N798="základní",J798,0)</f>
        <v>0</v>
      </c>
      <c r="BF798" s="231">
        <f>IF(N798="snížená",J798,0)</f>
        <v>0</v>
      </c>
      <c r="BG798" s="231">
        <f>IF(N798="zákl. přenesená",J798,0)</f>
        <v>0</v>
      </c>
      <c r="BH798" s="231">
        <f>IF(N798="sníž. přenesená",J798,0)</f>
        <v>0</v>
      </c>
      <c r="BI798" s="231">
        <f>IF(N798="nulová",J798,0)</f>
        <v>0</v>
      </c>
      <c r="BJ798" s="18" t="s">
        <v>84</v>
      </c>
      <c r="BK798" s="231">
        <f>ROUND(I798*H798,2)</f>
        <v>0</v>
      </c>
      <c r="BL798" s="18" t="s">
        <v>158</v>
      </c>
      <c r="BM798" s="230" t="s">
        <v>873</v>
      </c>
    </row>
    <row r="799" s="12" customFormat="1" ht="25.92" customHeight="1">
      <c r="A799" s="12"/>
      <c r="B799" s="203"/>
      <c r="C799" s="204"/>
      <c r="D799" s="205" t="s">
        <v>75</v>
      </c>
      <c r="E799" s="206" t="s">
        <v>874</v>
      </c>
      <c r="F799" s="206" t="s">
        <v>875</v>
      </c>
      <c r="G799" s="204"/>
      <c r="H799" s="204"/>
      <c r="I799" s="207"/>
      <c r="J799" s="208">
        <f>BK799</f>
        <v>0</v>
      </c>
      <c r="K799" s="204"/>
      <c r="L799" s="209"/>
      <c r="M799" s="210"/>
      <c r="N799" s="211"/>
      <c r="O799" s="211"/>
      <c r="P799" s="212">
        <f>P800+P868+P882+P909+P920+P934+P997+P1044+P1094+P1281+P1324+P1360+P1374</f>
        <v>0</v>
      </c>
      <c r="Q799" s="211"/>
      <c r="R799" s="212">
        <f>R800+R868+R882+R909+R920+R934+R997+R1044+R1094+R1281+R1324+R1360+R1374</f>
        <v>0</v>
      </c>
      <c r="S799" s="211"/>
      <c r="T799" s="213">
        <f>T800+T868+T882+T909+T920+T934+T997+T1044+T1094+T1281+T1324+T1360+T1374</f>
        <v>0</v>
      </c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R799" s="214" t="s">
        <v>86</v>
      </c>
      <c r="AT799" s="215" t="s">
        <v>75</v>
      </c>
      <c r="AU799" s="215" t="s">
        <v>76</v>
      </c>
      <c r="AY799" s="214" t="s">
        <v>151</v>
      </c>
      <c r="BK799" s="216">
        <f>BK800+BK868+BK882+BK909+BK920+BK934+BK997+BK1044+BK1094+BK1281+BK1324+BK1360+BK1374</f>
        <v>0</v>
      </c>
    </row>
    <row r="800" s="12" customFormat="1" ht="22.8" customHeight="1">
      <c r="A800" s="12"/>
      <c r="B800" s="203"/>
      <c r="C800" s="204"/>
      <c r="D800" s="205" t="s">
        <v>75</v>
      </c>
      <c r="E800" s="217" t="s">
        <v>876</v>
      </c>
      <c r="F800" s="217" t="s">
        <v>877</v>
      </c>
      <c r="G800" s="204"/>
      <c r="H800" s="204"/>
      <c r="I800" s="207"/>
      <c r="J800" s="218">
        <f>BK800</f>
        <v>0</v>
      </c>
      <c r="K800" s="204"/>
      <c r="L800" s="209"/>
      <c r="M800" s="210"/>
      <c r="N800" s="211"/>
      <c r="O800" s="211"/>
      <c r="P800" s="212">
        <f>SUM(P801:P867)</f>
        <v>0</v>
      </c>
      <c r="Q800" s="211"/>
      <c r="R800" s="212">
        <f>SUM(R801:R867)</f>
        <v>0</v>
      </c>
      <c r="S800" s="211"/>
      <c r="T800" s="213">
        <f>SUM(T801:T867)</f>
        <v>0</v>
      </c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R800" s="214" t="s">
        <v>86</v>
      </c>
      <c r="AT800" s="215" t="s">
        <v>75</v>
      </c>
      <c r="AU800" s="215" t="s">
        <v>84</v>
      </c>
      <c r="AY800" s="214" t="s">
        <v>151</v>
      </c>
      <c r="BK800" s="216">
        <f>SUM(BK801:BK867)</f>
        <v>0</v>
      </c>
    </row>
    <row r="801" s="2" customFormat="1">
      <c r="A801" s="39"/>
      <c r="B801" s="40"/>
      <c r="C801" s="219" t="s">
        <v>563</v>
      </c>
      <c r="D801" s="219" t="s">
        <v>153</v>
      </c>
      <c r="E801" s="220" t="s">
        <v>878</v>
      </c>
      <c r="F801" s="221" t="s">
        <v>879</v>
      </c>
      <c r="G801" s="222" t="s">
        <v>232</v>
      </c>
      <c r="H801" s="223">
        <v>1.3500000000000001</v>
      </c>
      <c r="I801" s="224"/>
      <c r="J801" s="225">
        <f>ROUND(I801*H801,2)</f>
        <v>0</v>
      </c>
      <c r="K801" s="221" t="s">
        <v>157</v>
      </c>
      <c r="L801" s="45"/>
      <c r="M801" s="226" t="s">
        <v>1</v>
      </c>
      <c r="N801" s="227" t="s">
        <v>41</v>
      </c>
      <c r="O801" s="92"/>
      <c r="P801" s="228">
        <f>O801*H801</f>
        <v>0</v>
      </c>
      <c r="Q801" s="228">
        <v>0</v>
      </c>
      <c r="R801" s="228">
        <f>Q801*H801</f>
        <v>0</v>
      </c>
      <c r="S801" s="228">
        <v>0</v>
      </c>
      <c r="T801" s="229">
        <f>S801*H801</f>
        <v>0</v>
      </c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R801" s="230" t="s">
        <v>199</v>
      </c>
      <c r="AT801" s="230" t="s">
        <v>153</v>
      </c>
      <c r="AU801" s="230" t="s">
        <v>86</v>
      </c>
      <c r="AY801" s="18" t="s">
        <v>151</v>
      </c>
      <c r="BE801" s="231">
        <f>IF(N801="základní",J801,0)</f>
        <v>0</v>
      </c>
      <c r="BF801" s="231">
        <f>IF(N801="snížená",J801,0)</f>
        <v>0</v>
      </c>
      <c r="BG801" s="231">
        <f>IF(N801="zákl. přenesená",J801,0)</f>
        <v>0</v>
      </c>
      <c r="BH801" s="231">
        <f>IF(N801="sníž. přenesená",J801,0)</f>
        <v>0</v>
      </c>
      <c r="BI801" s="231">
        <f>IF(N801="nulová",J801,0)</f>
        <v>0</v>
      </c>
      <c r="BJ801" s="18" t="s">
        <v>84</v>
      </c>
      <c r="BK801" s="231">
        <f>ROUND(I801*H801,2)</f>
        <v>0</v>
      </c>
      <c r="BL801" s="18" t="s">
        <v>199</v>
      </c>
      <c r="BM801" s="230" t="s">
        <v>880</v>
      </c>
    </row>
    <row r="802" s="15" customFormat="1">
      <c r="A802" s="15"/>
      <c r="B802" s="255"/>
      <c r="C802" s="256"/>
      <c r="D802" s="234" t="s">
        <v>159</v>
      </c>
      <c r="E802" s="257" t="s">
        <v>1</v>
      </c>
      <c r="F802" s="258" t="s">
        <v>534</v>
      </c>
      <c r="G802" s="256"/>
      <c r="H802" s="257" t="s">
        <v>1</v>
      </c>
      <c r="I802" s="259"/>
      <c r="J802" s="256"/>
      <c r="K802" s="256"/>
      <c r="L802" s="260"/>
      <c r="M802" s="261"/>
      <c r="N802" s="262"/>
      <c r="O802" s="262"/>
      <c r="P802" s="262"/>
      <c r="Q802" s="262"/>
      <c r="R802" s="262"/>
      <c r="S802" s="262"/>
      <c r="T802" s="263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T802" s="264" t="s">
        <v>159</v>
      </c>
      <c r="AU802" s="264" t="s">
        <v>86</v>
      </c>
      <c r="AV802" s="15" t="s">
        <v>84</v>
      </c>
      <c r="AW802" s="15" t="s">
        <v>32</v>
      </c>
      <c r="AX802" s="15" t="s">
        <v>76</v>
      </c>
      <c r="AY802" s="264" t="s">
        <v>151</v>
      </c>
    </row>
    <row r="803" s="13" customFormat="1">
      <c r="A803" s="13"/>
      <c r="B803" s="232"/>
      <c r="C803" s="233"/>
      <c r="D803" s="234" t="s">
        <v>159</v>
      </c>
      <c r="E803" s="235" t="s">
        <v>1</v>
      </c>
      <c r="F803" s="236" t="s">
        <v>593</v>
      </c>
      <c r="G803" s="233"/>
      <c r="H803" s="237">
        <v>1.3500000000000001</v>
      </c>
      <c r="I803" s="238"/>
      <c r="J803" s="233"/>
      <c r="K803" s="233"/>
      <c r="L803" s="239"/>
      <c r="M803" s="240"/>
      <c r="N803" s="241"/>
      <c r="O803" s="241"/>
      <c r="P803" s="241"/>
      <c r="Q803" s="241"/>
      <c r="R803" s="241"/>
      <c r="S803" s="241"/>
      <c r="T803" s="242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3" t="s">
        <v>159</v>
      </c>
      <c r="AU803" s="243" t="s">
        <v>86</v>
      </c>
      <c r="AV803" s="13" t="s">
        <v>86</v>
      </c>
      <c r="AW803" s="13" t="s">
        <v>32</v>
      </c>
      <c r="AX803" s="13" t="s">
        <v>76</v>
      </c>
      <c r="AY803" s="243" t="s">
        <v>151</v>
      </c>
    </row>
    <row r="804" s="14" customFormat="1">
      <c r="A804" s="14"/>
      <c r="B804" s="244"/>
      <c r="C804" s="245"/>
      <c r="D804" s="234" t="s">
        <v>159</v>
      </c>
      <c r="E804" s="246" t="s">
        <v>1</v>
      </c>
      <c r="F804" s="247" t="s">
        <v>161</v>
      </c>
      <c r="G804" s="245"/>
      <c r="H804" s="248">
        <v>1.3500000000000001</v>
      </c>
      <c r="I804" s="249"/>
      <c r="J804" s="245"/>
      <c r="K804" s="245"/>
      <c r="L804" s="250"/>
      <c r="M804" s="251"/>
      <c r="N804" s="252"/>
      <c r="O804" s="252"/>
      <c r="P804" s="252"/>
      <c r="Q804" s="252"/>
      <c r="R804" s="252"/>
      <c r="S804" s="252"/>
      <c r="T804" s="253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4" t="s">
        <v>159</v>
      </c>
      <c r="AU804" s="254" t="s">
        <v>86</v>
      </c>
      <c r="AV804" s="14" t="s">
        <v>158</v>
      </c>
      <c r="AW804" s="14" t="s">
        <v>32</v>
      </c>
      <c r="AX804" s="14" t="s">
        <v>84</v>
      </c>
      <c r="AY804" s="254" t="s">
        <v>151</v>
      </c>
    </row>
    <row r="805" s="2" customFormat="1" ht="16.5" customHeight="1">
      <c r="A805" s="39"/>
      <c r="B805" s="40"/>
      <c r="C805" s="265" t="s">
        <v>881</v>
      </c>
      <c r="D805" s="265" t="s">
        <v>219</v>
      </c>
      <c r="E805" s="266" t="s">
        <v>882</v>
      </c>
      <c r="F805" s="267" t="s">
        <v>883</v>
      </c>
      <c r="G805" s="268" t="s">
        <v>215</v>
      </c>
      <c r="H805" s="269">
        <v>0.001</v>
      </c>
      <c r="I805" s="270"/>
      <c r="J805" s="271">
        <f>ROUND(I805*H805,2)</f>
        <v>0</v>
      </c>
      <c r="K805" s="267" t="s">
        <v>157</v>
      </c>
      <c r="L805" s="272"/>
      <c r="M805" s="273" t="s">
        <v>1</v>
      </c>
      <c r="N805" s="274" t="s">
        <v>41</v>
      </c>
      <c r="O805" s="92"/>
      <c r="P805" s="228">
        <f>O805*H805</f>
        <v>0</v>
      </c>
      <c r="Q805" s="228">
        <v>0</v>
      </c>
      <c r="R805" s="228">
        <f>Q805*H805</f>
        <v>0</v>
      </c>
      <c r="S805" s="228">
        <v>0</v>
      </c>
      <c r="T805" s="229">
        <f>S805*H805</f>
        <v>0</v>
      </c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R805" s="230" t="s">
        <v>245</v>
      </c>
      <c r="AT805" s="230" t="s">
        <v>219</v>
      </c>
      <c r="AU805" s="230" t="s">
        <v>86</v>
      </c>
      <c r="AY805" s="18" t="s">
        <v>151</v>
      </c>
      <c r="BE805" s="231">
        <f>IF(N805="základní",J805,0)</f>
        <v>0</v>
      </c>
      <c r="BF805" s="231">
        <f>IF(N805="snížená",J805,0)</f>
        <v>0</v>
      </c>
      <c r="BG805" s="231">
        <f>IF(N805="zákl. přenesená",J805,0)</f>
        <v>0</v>
      </c>
      <c r="BH805" s="231">
        <f>IF(N805="sníž. přenesená",J805,0)</f>
        <v>0</v>
      </c>
      <c r="BI805" s="231">
        <f>IF(N805="nulová",J805,0)</f>
        <v>0</v>
      </c>
      <c r="BJ805" s="18" t="s">
        <v>84</v>
      </c>
      <c r="BK805" s="231">
        <f>ROUND(I805*H805,2)</f>
        <v>0</v>
      </c>
      <c r="BL805" s="18" t="s">
        <v>199</v>
      </c>
      <c r="BM805" s="230" t="s">
        <v>884</v>
      </c>
    </row>
    <row r="806" s="13" customFormat="1">
      <c r="A806" s="13"/>
      <c r="B806" s="232"/>
      <c r="C806" s="233"/>
      <c r="D806" s="234" t="s">
        <v>159</v>
      </c>
      <c r="E806" s="235" t="s">
        <v>1</v>
      </c>
      <c r="F806" s="236" t="s">
        <v>885</v>
      </c>
      <c r="G806" s="233"/>
      <c r="H806" s="237">
        <v>0.001</v>
      </c>
      <c r="I806" s="238"/>
      <c r="J806" s="233"/>
      <c r="K806" s="233"/>
      <c r="L806" s="239"/>
      <c r="M806" s="240"/>
      <c r="N806" s="241"/>
      <c r="O806" s="241"/>
      <c r="P806" s="241"/>
      <c r="Q806" s="241"/>
      <c r="R806" s="241"/>
      <c r="S806" s="241"/>
      <c r="T806" s="242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3" t="s">
        <v>159</v>
      </c>
      <c r="AU806" s="243" t="s">
        <v>86</v>
      </c>
      <c r="AV806" s="13" t="s">
        <v>86</v>
      </c>
      <c r="AW806" s="13" t="s">
        <v>32</v>
      </c>
      <c r="AX806" s="13" t="s">
        <v>76</v>
      </c>
      <c r="AY806" s="243" t="s">
        <v>151</v>
      </c>
    </row>
    <row r="807" s="14" customFormat="1">
      <c r="A807" s="14"/>
      <c r="B807" s="244"/>
      <c r="C807" s="245"/>
      <c r="D807" s="234" t="s">
        <v>159</v>
      </c>
      <c r="E807" s="246" t="s">
        <v>1</v>
      </c>
      <c r="F807" s="247" t="s">
        <v>161</v>
      </c>
      <c r="G807" s="245"/>
      <c r="H807" s="248">
        <v>0.001</v>
      </c>
      <c r="I807" s="249"/>
      <c r="J807" s="245"/>
      <c r="K807" s="245"/>
      <c r="L807" s="250"/>
      <c r="M807" s="251"/>
      <c r="N807" s="252"/>
      <c r="O807" s="252"/>
      <c r="P807" s="252"/>
      <c r="Q807" s="252"/>
      <c r="R807" s="252"/>
      <c r="S807" s="252"/>
      <c r="T807" s="253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4" t="s">
        <v>159</v>
      </c>
      <c r="AU807" s="254" t="s">
        <v>86</v>
      </c>
      <c r="AV807" s="14" t="s">
        <v>158</v>
      </c>
      <c r="AW807" s="14" t="s">
        <v>32</v>
      </c>
      <c r="AX807" s="14" t="s">
        <v>84</v>
      </c>
      <c r="AY807" s="254" t="s">
        <v>151</v>
      </c>
    </row>
    <row r="808" s="2" customFormat="1" ht="16.5" customHeight="1">
      <c r="A808" s="39"/>
      <c r="B808" s="40"/>
      <c r="C808" s="219" t="s">
        <v>575</v>
      </c>
      <c r="D808" s="219" t="s">
        <v>153</v>
      </c>
      <c r="E808" s="220" t="s">
        <v>886</v>
      </c>
      <c r="F808" s="221" t="s">
        <v>887</v>
      </c>
      <c r="G808" s="222" t="s">
        <v>232</v>
      </c>
      <c r="H808" s="223">
        <v>2.7000000000000002</v>
      </c>
      <c r="I808" s="224"/>
      <c r="J808" s="225">
        <f>ROUND(I808*H808,2)</f>
        <v>0</v>
      </c>
      <c r="K808" s="221" t="s">
        <v>157</v>
      </c>
      <c r="L808" s="45"/>
      <c r="M808" s="226" t="s">
        <v>1</v>
      </c>
      <c r="N808" s="227" t="s">
        <v>41</v>
      </c>
      <c r="O808" s="92"/>
      <c r="P808" s="228">
        <f>O808*H808</f>
        <v>0</v>
      </c>
      <c r="Q808" s="228">
        <v>0</v>
      </c>
      <c r="R808" s="228">
        <f>Q808*H808</f>
        <v>0</v>
      </c>
      <c r="S808" s="228">
        <v>0</v>
      </c>
      <c r="T808" s="229">
        <f>S808*H808</f>
        <v>0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30" t="s">
        <v>199</v>
      </c>
      <c r="AT808" s="230" t="s">
        <v>153</v>
      </c>
      <c r="AU808" s="230" t="s">
        <v>86</v>
      </c>
      <c r="AY808" s="18" t="s">
        <v>151</v>
      </c>
      <c r="BE808" s="231">
        <f>IF(N808="základní",J808,0)</f>
        <v>0</v>
      </c>
      <c r="BF808" s="231">
        <f>IF(N808="snížená",J808,0)</f>
        <v>0</v>
      </c>
      <c r="BG808" s="231">
        <f>IF(N808="zákl. přenesená",J808,0)</f>
        <v>0</v>
      </c>
      <c r="BH808" s="231">
        <f>IF(N808="sníž. přenesená",J808,0)</f>
        <v>0</v>
      </c>
      <c r="BI808" s="231">
        <f>IF(N808="nulová",J808,0)</f>
        <v>0</v>
      </c>
      <c r="BJ808" s="18" t="s">
        <v>84</v>
      </c>
      <c r="BK808" s="231">
        <f>ROUND(I808*H808,2)</f>
        <v>0</v>
      </c>
      <c r="BL808" s="18" t="s">
        <v>199</v>
      </c>
      <c r="BM808" s="230" t="s">
        <v>888</v>
      </c>
    </row>
    <row r="809" s="15" customFormat="1">
      <c r="A809" s="15"/>
      <c r="B809" s="255"/>
      <c r="C809" s="256"/>
      <c r="D809" s="234" t="s">
        <v>159</v>
      </c>
      <c r="E809" s="257" t="s">
        <v>1</v>
      </c>
      <c r="F809" s="258" t="s">
        <v>534</v>
      </c>
      <c r="G809" s="256"/>
      <c r="H809" s="257" t="s">
        <v>1</v>
      </c>
      <c r="I809" s="259"/>
      <c r="J809" s="256"/>
      <c r="K809" s="256"/>
      <c r="L809" s="260"/>
      <c r="M809" s="261"/>
      <c r="N809" s="262"/>
      <c r="O809" s="262"/>
      <c r="P809" s="262"/>
      <c r="Q809" s="262"/>
      <c r="R809" s="262"/>
      <c r="S809" s="262"/>
      <c r="T809" s="263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T809" s="264" t="s">
        <v>159</v>
      </c>
      <c r="AU809" s="264" t="s">
        <v>86</v>
      </c>
      <c r="AV809" s="15" t="s">
        <v>84</v>
      </c>
      <c r="AW809" s="15" t="s">
        <v>32</v>
      </c>
      <c r="AX809" s="15" t="s">
        <v>76</v>
      </c>
      <c r="AY809" s="264" t="s">
        <v>151</v>
      </c>
    </row>
    <row r="810" s="13" customFormat="1">
      <c r="A810" s="13"/>
      <c r="B810" s="232"/>
      <c r="C810" s="233"/>
      <c r="D810" s="234" t="s">
        <v>159</v>
      </c>
      <c r="E810" s="235" t="s">
        <v>1</v>
      </c>
      <c r="F810" s="236" t="s">
        <v>889</v>
      </c>
      <c r="G810" s="233"/>
      <c r="H810" s="237">
        <v>2.7000000000000002</v>
      </c>
      <c r="I810" s="238"/>
      <c r="J810" s="233"/>
      <c r="K810" s="233"/>
      <c r="L810" s="239"/>
      <c r="M810" s="240"/>
      <c r="N810" s="241"/>
      <c r="O810" s="241"/>
      <c r="P810" s="241"/>
      <c r="Q810" s="241"/>
      <c r="R810" s="241"/>
      <c r="S810" s="241"/>
      <c r="T810" s="242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3" t="s">
        <v>159</v>
      </c>
      <c r="AU810" s="243" t="s">
        <v>86</v>
      </c>
      <c r="AV810" s="13" t="s">
        <v>86</v>
      </c>
      <c r="AW810" s="13" t="s">
        <v>32</v>
      </c>
      <c r="AX810" s="13" t="s">
        <v>76</v>
      </c>
      <c r="AY810" s="243" t="s">
        <v>151</v>
      </c>
    </row>
    <row r="811" s="14" customFormat="1">
      <c r="A811" s="14"/>
      <c r="B811" s="244"/>
      <c r="C811" s="245"/>
      <c r="D811" s="234" t="s">
        <v>159</v>
      </c>
      <c r="E811" s="246" t="s">
        <v>1</v>
      </c>
      <c r="F811" s="247" t="s">
        <v>161</v>
      </c>
      <c r="G811" s="245"/>
      <c r="H811" s="248">
        <v>2.7000000000000002</v>
      </c>
      <c r="I811" s="249"/>
      <c r="J811" s="245"/>
      <c r="K811" s="245"/>
      <c r="L811" s="250"/>
      <c r="M811" s="251"/>
      <c r="N811" s="252"/>
      <c r="O811" s="252"/>
      <c r="P811" s="252"/>
      <c r="Q811" s="252"/>
      <c r="R811" s="252"/>
      <c r="S811" s="252"/>
      <c r="T811" s="253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4" t="s">
        <v>159</v>
      </c>
      <c r="AU811" s="254" t="s">
        <v>86</v>
      </c>
      <c r="AV811" s="14" t="s">
        <v>158</v>
      </c>
      <c r="AW811" s="14" t="s">
        <v>32</v>
      </c>
      <c r="AX811" s="14" t="s">
        <v>84</v>
      </c>
      <c r="AY811" s="254" t="s">
        <v>151</v>
      </c>
    </row>
    <row r="812" s="2" customFormat="1">
      <c r="A812" s="39"/>
      <c r="B812" s="40"/>
      <c r="C812" s="219" t="s">
        <v>890</v>
      </c>
      <c r="D812" s="219" t="s">
        <v>153</v>
      </c>
      <c r="E812" s="220" t="s">
        <v>891</v>
      </c>
      <c r="F812" s="221" t="s">
        <v>892</v>
      </c>
      <c r="G812" s="222" t="s">
        <v>232</v>
      </c>
      <c r="H812" s="223">
        <v>2.7000000000000002</v>
      </c>
      <c r="I812" s="224"/>
      <c r="J812" s="225">
        <f>ROUND(I812*H812,2)</f>
        <v>0</v>
      </c>
      <c r="K812" s="221" t="s">
        <v>157</v>
      </c>
      <c r="L812" s="45"/>
      <c r="M812" s="226" t="s">
        <v>1</v>
      </c>
      <c r="N812" s="227" t="s">
        <v>41</v>
      </c>
      <c r="O812" s="92"/>
      <c r="P812" s="228">
        <f>O812*H812</f>
        <v>0</v>
      </c>
      <c r="Q812" s="228">
        <v>0</v>
      </c>
      <c r="R812" s="228">
        <f>Q812*H812</f>
        <v>0</v>
      </c>
      <c r="S812" s="228">
        <v>0</v>
      </c>
      <c r="T812" s="229">
        <f>S812*H812</f>
        <v>0</v>
      </c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R812" s="230" t="s">
        <v>199</v>
      </c>
      <c r="AT812" s="230" t="s">
        <v>153</v>
      </c>
      <c r="AU812" s="230" t="s">
        <v>86</v>
      </c>
      <c r="AY812" s="18" t="s">
        <v>151</v>
      </c>
      <c r="BE812" s="231">
        <f>IF(N812="základní",J812,0)</f>
        <v>0</v>
      </c>
      <c r="BF812" s="231">
        <f>IF(N812="snížená",J812,0)</f>
        <v>0</v>
      </c>
      <c r="BG812" s="231">
        <f>IF(N812="zákl. přenesená",J812,0)</f>
        <v>0</v>
      </c>
      <c r="BH812" s="231">
        <f>IF(N812="sníž. přenesená",J812,0)</f>
        <v>0</v>
      </c>
      <c r="BI812" s="231">
        <f>IF(N812="nulová",J812,0)</f>
        <v>0</v>
      </c>
      <c r="BJ812" s="18" t="s">
        <v>84</v>
      </c>
      <c r="BK812" s="231">
        <f>ROUND(I812*H812,2)</f>
        <v>0</v>
      </c>
      <c r="BL812" s="18" t="s">
        <v>199</v>
      </c>
      <c r="BM812" s="230" t="s">
        <v>893</v>
      </c>
    </row>
    <row r="813" s="15" customFormat="1">
      <c r="A813" s="15"/>
      <c r="B813" s="255"/>
      <c r="C813" s="256"/>
      <c r="D813" s="234" t="s">
        <v>159</v>
      </c>
      <c r="E813" s="257" t="s">
        <v>1</v>
      </c>
      <c r="F813" s="258" t="s">
        <v>894</v>
      </c>
      <c r="G813" s="256"/>
      <c r="H813" s="257" t="s">
        <v>1</v>
      </c>
      <c r="I813" s="259"/>
      <c r="J813" s="256"/>
      <c r="K813" s="256"/>
      <c r="L813" s="260"/>
      <c r="M813" s="261"/>
      <c r="N813" s="262"/>
      <c r="O813" s="262"/>
      <c r="P813" s="262"/>
      <c r="Q813" s="262"/>
      <c r="R813" s="262"/>
      <c r="S813" s="262"/>
      <c r="T813" s="263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264" t="s">
        <v>159</v>
      </c>
      <c r="AU813" s="264" t="s">
        <v>86</v>
      </c>
      <c r="AV813" s="15" t="s">
        <v>84</v>
      </c>
      <c r="AW813" s="15" t="s">
        <v>32</v>
      </c>
      <c r="AX813" s="15" t="s">
        <v>76</v>
      </c>
      <c r="AY813" s="264" t="s">
        <v>151</v>
      </c>
    </row>
    <row r="814" s="13" customFormat="1">
      <c r="A814" s="13"/>
      <c r="B814" s="232"/>
      <c r="C814" s="233"/>
      <c r="D814" s="234" t="s">
        <v>159</v>
      </c>
      <c r="E814" s="235" t="s">
        <v>1</v>
      </c>
      <c r="F814" s="236" t="s">
        <v>895</v>
      </c>
      <c r="G814" s="233"/>
      <c r="H814" s="237">
        <v>2.7000000000000002</v>
      </c>
      <c r="I814" s="238"/>
      <c r="J814" s="233"/>
      <c r="K814" s="233"/>
      <c r="L814" s="239"/>
      <c r="M814" s="240"/>
      <c r="N814" s="241"/>
      <c r="O814" s="241"/>
      <c r="P814" s="241"/>
      <c r="Q814" s="241"/>
      <c r="R814" s="241"/>
      <c r="S814" s="241"/>
      <c r="T814" s="242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3" t="s">
        <v>159</v>
      </c>
      <c r="AU814" s="243" t="s">
        <v>86</v>
      </c>
      <c r="AV814" s="13" t="s">
        <v>86</v>
      </c>
      <c r="AW814" s="13" t="s">
        <v>32</v>
      </c>
      <c r="AX814" s="13" t="s">
        <v>76</v>
      </c>
      <c r="AY814" s="243" t="s">
        <v>151</v>
      </c>
    </row>
    <row r="815" s="14" customFormat="1">
      <c r="A815" s="14"/>
      <c r="B815" s="244"/>
      <c r="C815" s="245"/>
      <c r="D815" s="234" t="s">
        <v>159</v>
      </c>
      <c r="E815" s="246" t="s">
        <v>1</v>
      </c>
      <c r="F815" s="247" t="s">
        <v>161</v>
      </c>
      <c r="G815" s="245"/>
      <c r="H815" s="248">
        <v>2.7000000000000002</v>
      </c>
      <c r="I815" s="249"/>
      <c r="J815" s="245"/>
      <c r="K815" s="245"/>
      <c r="L815" s="250"/>
      <c r="M815" s="251"/>
      <c r="N815" s="252"/>
      <c r="O815" s="252"/>
      <c r="P815" s="252"/>
      <c r="Q815" s="252"/>
      <c r="R815" s="252"/>
      <c r="S815" s="252"/>
      <c r="T815" s="253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4" t="s">
        <v>159</v>
      </c>
      <c r="AU815" s="254" t="s">
        <v>86</v>
      </c>
      <c r="AV815" s="14" t="s">
        <v>158</v>
      </c>
      <c r="AW815" s="14" t="s">
        <v>32</v>
      </c>
      <c r="AX815" s="14" t="s">
        <v>84</v>
      </c>
      <c r="AY815" s="254" t="s">
        <v>151</v>
      </c>
    </row>
    <row r="816" s="2" customFormat="1">
      <c r="A816" s="39"/>
      <c r="B816" s="40"/>
      <c r="C816" s="265" t="s">
        <v>581</v>
      </c>
      <c r="D816" s="265" t="s">
        <v>219</v>
      </c>
      <c r="E816" s="266" t="s">
        <v>896</v>
      </c>
      <c r="F816" s="267" t="s">
        <v>897</v>
      </c>
      <c r="G816" s="268" t="s">
        <v>232</v>
      </c>
      <c r="H816" s="269">
        <v>3.105</v>
      </c>
      <c r="I816" s="270"/>
      <c r="J816" s="271">
        <f>ROUND(I816*H816,2)</f>
        <v>0</v>
      </c>
      <c r="K816" s="267" t="s">
        <v>157</v>
      </c>
      <c r="L816" s="272"/>
      <c r="M816" s="273" t="s">
        <v>1</v>
      </c>
      <c r="N816" s="274" t="s">
        <v>41</v>
      </c>
      <c r="O816" s="92"/>
      <c r="P816" s="228">
        <f>O816*H816</f>
        <v>0</v>
      </c>
      <c r="Q816" s="228">
        <v>0</v>
      </c>
      <c r="R816" s="228">
        <f>Q816*H816</f>
        <v>0</v>
      </c>
      <c r="S816" s="228">
        <v>0</v>
      </c>
      <c r="T816" s="229">
        <f>S816*H816</f>
        <v>0</v>
      </c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R816" s="230" t="s">
        <v>245</v>
      </c>
      <c r="AT816" s="230" t="s">
        <v>219</v>
      </c>
      <c r="AU816" s="230" t="s">
        <v>86</v>
      </c>
      <c r="AY816" s="18" t="s">
        <v>151</v>
      </c>
      <c r="BE816" s="231">
        <f>IF(N816="základní",J816,0)</f>
        <v>0</v>
      </c>
      <c r="BF816" s="231">
        <f>IF(N816="snížená",J816,0)</f>
        <v>0</v>
      </c>
      <c r="BG816" s="231">
        <f>IF(N816="zákl. přenesená",J816,0)</f>
        <v>0</v>
      </c>
      <c r="BH816" s="231">
        <f>IF(N816="sníž. přenesená",J816,0)</f>
        <v>0</v>
      </c>
      <c r="BI816" s="231">
        <f>IF(N816="nulová",J816,0)</f>
        <v>0</v>
      </c>
      <c r="BJ816" s="18" t="s">
        <v>84</v>
      </c>
      <c r="BK816" s="231">
        <f>ROUND(I816*H816,2)</f>
        <v>0</v>
      </c>
      <c r="BL816" s="18" t="s">
        <v>199</v>
      </c>
      <c r="BM816" s="230" t="s">
        <v>898</v>
      </c>
    </row>
    <row r="817" s="13" customFormat="1">
      <c r="A817" s="13"/>
      <c r="B817" s="232"/>
      <c r="C817" s="233"/>
      <c r="D817" s="234" t="s">
        <v>159</v>
      </c>
      <c r="E817" s="235" t="s">
        <v>1</v>
      </c>
      <c r="F817" s="236" t="s">
        <v>899</v>
      </c>
      <c r="G817" s="233"/>
      <c r="H817" s="237">
        <v>3.105</v>
      </c>
      <c r="I817" s="238"/>
      <c r="J817" s="233"/>
      <c r="K817" s="233"/>
      <c r="L817" s="239"/>
      <c r="M817" s="240"/>
      <c r="N817" s="241"/>
      <c r="O817" s="241"/>
      <c r="P817" s="241"/>
      <c r="Q817" s="241"/>
      <c r="R817" s="241"/>
      <c r="S817" s="241"/>
      <c r="T817" s="242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3" t="s">
        <v>159</v>
      </c>
      <c r="AU817" s="243" t="s">
        <v>86</v>
      </c>
      <c r="AV817" s="13" t="s">
        <v>86</v>
      </c>
      <c r="AW817" s="13" t="s">
        <v>32</v>
      </c>
      <c r="AX817" s="13" t="s">
        <v>76</v>
      </c>
      <c r="AY817" s="243" t="s">
        <v>151</v>
      </c>
    </row>
    <row r="818" s="14" customFormat="1">
      <c r="A818" s="14"/>
      <c r="B818" s="244"/>
      <c r="C818" s="245"/>
      <c r="D818" s="234" t="s">
        <v>159</v>
      </c>
      <c r="E818" s="246" t="s">
        <v>1</v>
      </c>
      <c r="F818" s="247" t="s">
        <v>161</v>
      </c>
      <c r="G818" s="245"/>
      <c r="H818" s="248">
        <v>3.105</v>
      </c>
      <c r="I818" s="249"/>
      <c r="J818" s="245"/>
      <c r="K818" s="245"/>
      <c r="L818" s="250"/>
      <c r="M818" s="251"/>
      <c r="N818" s="252"/>
      <c r="O818" s="252"/>
      <c r="P818" s="252"/>
      <c r="Q818" s="252"/>
      <c r="R818" s="252"/>
      <c r="S818" s="252"/>
      <c r="T818" s="253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4" t="s">
        <v>159</v>
      </c>
      <c r="AU818" s="254" t="s">
        <v>86</v>
      </c>
      <c r="AV818" s="14" t="s">
        <v>158</v>
      </c>
      <c r="AW818" s="14" t="s">
        <v>32</v>
      </c>
      <c r="AX818" s="14" t="s">
        <v>84</v>
      </c>
      <c r="AY818" s="254" t="s">
        <v>151</v>
      </c>
    </row>
    <row r="819" s="2" customFormat="1" ht="33" customHeight="1">
      <c r="A819" s="39"/>
      <c r="B819" s="40"/>
      <c r="C819" s="219" t="s">
        <v>900</v>
      </c>
      <c r="D819" s="219" t="s">
        <v>153</v>
      </c>
      <c r="E819" s="220" t="s">
        <v>901</v>
      </c>
      <c r="F819" s="221" t="s">
        <v>902</v>
      </c>
      <c r="G819" s="222" t="s">
        <v>232</v>
      </c>
      <c r="H819" s="223">
        <v>1.3500000000000001</v>
      </c>
      <c r="I819" s="224"/>
      <c r="J819" s="225">
        <f>ROUND(I819*H819,2)</f>
        <v>0</v>
      </c>
      <c r="K819" s="221" t="s">
        <v>157</v>
      </c>
      <c r="L819" s="45"/>
      <c r="M819" s="226" t="s">
        <v>1</v>
      </c>
      <c r="N819" s="227" t="s">
        <v>41</v>
      </c>
      <c r="O819" s="92"/>
      <c r="P819" s="228">
        <f>O819*H819</f>
        <v>0</v>
      </c>
      <c r="Q819" s="228">
        <v>0</v>
      </c>
      <c r="R819" s="228">
        <f>Q819*H819</f>
        <v>0</v>
      </c>
      <c r="S819" s="228">
        <v>0</v>
      </c>
      <c r="T819" s="229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30" t="s">
        <v>199</v>
      </c>
      <c r="AT819" s="230" t="s">
        <v>153</v>
      </c>
      <c r="AU819" s="230" t="s">
        <v>86</v>
      </c>
      <c r="AY819" s="18" t="s">
        <v>151</v>
      </c>
      <c r="BE819" s="231">
        <f>IF(N819="základní",J819,0)</f>
        <v>0</v>
      </c>
      <c r="BF819" s="231">
        <f>IF(N819="snížená",J819,0)</f>
        <v>0</v>
      </c>
      <c r="BG819" s="231">
        <f>IF(N819="zákl. přenesená",J819,0)</f>
        <v>0</v>
      </c>
      <c r="BH819" s="231">
        <f>IF(N819="sníž. přenesená",J819,0)</f>
        <v>0</v>
      </c>
      <c r="BI819" s="231">
        <f>IF(N819="nulová",J819,0)</f>
        <v>0</v>
      </c>
      <c r="BJ819" s="18" t="s">
        <v>84</v>
      </c>
      <c r="BK819" s="231">
        <f>ROUND(I819*H819,2)</f>
        <v>0</v>
      </c>
      <c r="BL819" s="18" t="s">
        <v>199</v>
      </c>
      <c r="BM819" s="230" t="s">
        <v>903</v>
      </c>
    </row>
    <row r="820" s="2" customFormat="1" ht="33" customHeight="1">
      <c r="A820" s="39"/>
      <c r="B820" s="40"/>
      <c r="C820" s="219" t="s">
        <v>586</v>
      </c>
      <c r="D820" s="219" t="s">
        <v>153</v>
      </c>
      <c r="E820" s="220" t="s">
        <v>904</v>
      </c>
      <c r="F820" s="221" t="s">
        <v>905</v>
      </c>
      <c r="G820" s="222" t="s">
        <v>232</v>
      </c>
      <c r="H820" s="223">
        <v>2.7000000000000002</v>
      </c>
      <c r="I820" s="224"/>
      <c r="J820" s="225">
        <f>ROUND(I820*H820,2)</f>
        <v>0</v>
      </c>
      <c r="K820" s="221" t="s">
        <v>157</v>
      </c>
      <c r="L820" s="45"/>
      <c r="M820" s="226" t="s">
        <v>1</v>
      </c>
      <c r="N820" s="227" t="s">
        <v>41</v>
      </c>
      <c r="O820" s="92"/>
      <c r="P820" s="228">
        <f>O820*H820</f>
        <v>0</v>
      </c>
      <c r="Q820" s="228">
        <v>0</v>
      </c>
      <c r="R820" s="228">
        <f>Q820*H820</f>
        <v>0</v>
      </c>
      <c r="S820" s="228">
        <v>0</v>
      </c>
      <c r="T820" s="229">
        <f>S820*H820</f>
        <v>0</v>
      </c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R820" s="230" t="s">
        <v>199</v>
      </c>
      <c r="AT820" s="230" t="s">
        <v>153</v>
      </c>
      <c r="AU820" s="230" t="s">
        <v>86</v>
      </c>
      <c r="AY820" s="18" t="s">
        <v>151</v>
      </c>
      <c r="BE820" s="231">
        <f>IF(N820="základní",J820,0)</f>
        <v>0</v>
      </c>
      <c r="BF820" s="231">
        <f>IF(N820="snížená",J820,0)</f>
        <v>0</v>
      </c>
      <c r="BG820" s="231">
        <f>IF(N820="zákl. přenesená",J820,0)</f>
        <v>0</v>
      </c>
      <c r="BH820" s="231">
        <f>IF(N820="sníž. přenesená",J820,0)</f>
        <v>0</v>
      </c>
      <c r="BI820" s="231">
        <f>IF(N820="nulová",J820,0)</f>
        <v>0</v>
      </c>
      <c r="BJ820" s="18" t="s">
        <v>84</v>
      </c>
      <c r="BK820" s="231">
        <f>ROUND(I820*H820,2)</f>
        <v>0</v>
      </c>
      <c r="BL820" s="18" t="s">
        <v>199</v>
      </c>
      <c r="BM820" s="230" t="s">
        <v>906</v>
      </c>
    </row>
    <row r="821" s="2" customFormat="1" ht="33" customHeight="1">
      <c r="A821" s="39"/>
      <c r="B821" s="40"/>
      <c r="C821" s="219" t="s">
        <v>907</v>
      </c>
      <c r="D821" s="219" t="s">
        <v>153</v>
      </c>
      <c r="E821" s="220" t="s">
        <v>908</v>
      </c>
      <c r="F821" s="221" t="s">
        <v>909</v>
      </c>
      <c r="G821" s="222" t="s">
        <v>232</v>
      </c>
      <c r="H821" s="223">
        <v>10.050000000000001</v>
      </c>
      <c r="I821" s="224"/>
      <c r="J821" s="225">
        <f>ROUND(I821*H821,2)</f>
        <v>0</v>
      </c>
      <c r="K821" s="221" t="s">
        <v>157</v>
      </c>
      <c r="L821" s="45"/>
      <c r="M821" s="226" t="s">
        <v>1</v>
      </c>
      <c r="N821" s="227" t="s">
        <v>41</v>
      </c>
      <c r="O821" s="92"/>
      <c r="P821" s="228">
        <f>O821*H821</f>
        <v>0</v>
      </c>
      <c r="Q821" s="228">
        <v>0</v>
      </c>
      <c r="R821" s="228">
        <f>Q821*H821</f>
        <v>0</v>
      </c>
      <c r="S821" s="228">
        <v>0</v>
      </c>
      <c r="T821" s="229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30" t="s">
        <v>199</v>
      </c>
      <c r="AT821" s="230" t="s">
        <v>153</v>
      </c>
      <c r="AU821" s="230" t="s">
        <v>86</v>
      </c>
      <c r="AY821" s="18" t="s">
        <v>151</v>
      </c>
      <c r="BE821" s="231">
        <f>IF(N821="základní",J821,0)</f>
        <v>0</v>
      </c>
      <c r="BF821" s="231">
        <f>IF(N821="snížená",J821,0)</f>
        <v>0</v>
      </c>
      <c r="BG821" s="231">
        <f>IF(N821="zákl. přenesená",J821,0)</f>
        <v>0</v>
      </c>
      <c r="BH821" s="231">
        <f>IF(N821="sníž. přenesená",J821,0)</f>
        <v>0</v>
      </c>
      <c r="BI821" s="231">
        <f>IF(N821="nulová",J821,0)</f>
        <v>0</v>
      </c>
      <c r="BJ821" s="18" t="s">
        <v>84</v>
      </c>
      <c r="BK821" s="231">
        <f>ROUND(I821*H821,2)</f>
        <v>0</v>
      </c>
      <c r="BL821" s="18" t="s">
        <v>199</v>
      </c>
      <c r="BM821" s="230" t="s">
        <v>910</v>
      </c>
    </row>
    <row r="822" s="15" customFormat="1">
      <c r="A822" s="15"/>
      <c r="B822" s="255"/>
      <c r="C822" s="256"/>
      <c r="D822" s="234" t="s">
        <v>159</v>
      </c>
      <c r="E822" s="257" t="s">
        <v>1</v>
      </c>
      <c r="F822" s="258" t="s">
        <v>534</v>
      </c>
      <c r="G822" s="256"/>
      <c r="H822" s="257" t="s">
        <v>1</v>
      </c>
      <c r="I822" s="259"/>
      <c r="J822" s="256"/>
      <c r="K822" s="256"/>
      <c r="L822" s="260"/>
      <c r="M822" s="261"/>
      <c r="N822" s="262"/>
      <c r="O822" s="262"/>
      <c r="P822" s="262"/>
      <c r="Q822" s="262"/>
      <c r="R822" s="262"/>
      <c r="S822" s="262"/>
      <c r="T822" s="263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64" t="s">
        <v>159</v>
      </c>
      <c r="AU822" s="264" t="s">
        <v>86</v>
      </c>
      <c r="AV822" s="15" t="s">
        <v>84</v>
      </c>
      <c r="AW822" s="15" t="s">
        <v>32</v>
      </c>
      <c r="AX822" s="15" t="s">
        <v>76</v>
      </c>
      <c r="AY822" s="264" t="s">
        <v>151</v>
      </c>
    </row>
    <row r="823" s="13" customFormat="1">
      <c r="A823" s="13"/>
      <c r="B823" s="232"/>
      <c r="C823" s="233"/>
      <c r="D823" s="234" t="s">
        <v>159</v>
      </c>
      <c r="E823" s="235" t="s">
        <v>1</v>
      </c>
      <c r="F823" s="236" t="s">
        <v>593</v>
      </c>
      <c r="G823" s="233"/>
      <c r="H823" s="237">
        <v>1.3500000000000001</v>
      </c>
      <c r="I823" s="238"/>
      <c r="J823" s="233"/>
      <c r="K823" s="233"/>
      <c r="L823" s="239"/>
      <c r="M823" s="240"/>
      <c r="N823" s="241"/>
      <c r="O823" s="241"/>
      <c r="P823" s="241"/>
      <c r="Q823" s="241"/>
      <c r="R823" s="241"/>
      <c r="S823" s="241"/>
      <c r="T823" s="242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3" t="s">
        <v>159</v>
      </c>
      <c r="AU823" s="243" t="s">
        <v>86</v>
      </c>
      <c r="AV823" s="13" t="s">
        <v>86</v>
      </c>
      <c r="AW823" s="13" t="s">
        <v>32</v>
      </c>
      <c r="AX823" s="13" t="s">
        <v>76</v>
      </c>
      <c r="AY823" s="243" t="s">
        <v>151</v>
      </c>
    </row>
    <row r="824" s="16" customFormat="1">
      <c r="A824" s="16"/>
      <c r="B824" s="275"/>
      <c r="C824" s="276"/>
      <c r="D824" s="234" t="s">
        <v>159</v>
      </c>
      <c r="E824" s="277" t="s">
        <v>1</v>
      </c>
      <c r="F824" s="278" t="s">
        <v>252</v>
      </c>
      <c r="G824" s="276"/>
      <c r="H824" s="279">
        <v>1.3500000000000001</v>
      </c>
      <c r="I824" s="280"/>
      <c r="J824" s="276"/>
      <c r="K824" s="276"/>
      <c r="L824" s="281"/>
      <c r="M824" s="282"/>
      <c r="N824" s="283"/>
      <c r="O824" s="283"/>
      <c r="P824" s="283"/>
      <c r="Q824" s="283"/>
      <c r="R824" s="283"/>
      <c r="S824" s="283"/>
      <c r="T824" s="284"/>
      <c r="U824" s="16"/>
      <c r="V824" s="16"/>
      <c r="W824" s="16"/>
      <c r="X824" s="16"/>
      <c r="Y824" s="16"/>
      <c r="Z824" s="16"/>
      <c r="AA824" s="16"/>
      <c r="AB824" s="16"/>
      <c r="AC824" s="16"/>
      <c r="AD824" s="16"/>
      <c r="AE824" s="16"/>
      <c r="AT824" s="285" t="s">
        <v>159</v>
      </c>
      <c r="AU824" s="285" t="s">
        <v>86</v>
      </c>
      <c r="AV824" s="16" t="s">
        <v>165</v>
      </c>
      <c r="AW824" s="16" t="s">
        <v>32</v>
      </c>
      <c r="AX824" s="16" t="s">
        <v>76</v>
      </c>
      <c r="AY824" s="285" t="s">
        <v>151</v>
      </c>
    </row>
    <row r="825" s="15" customFormat="1">
      <c r="A825" s="15"/>
      <c r="B825" s="255"/>
      <c r="C825" s="256"/>
      <c r="D825" s="234" t="s">
        <v>159</v>
      </c>
      <c r="E825" s="257" t="s">
        <v>1</v>
      </c>
      <c r="F825" s="258" t="s">
        <v>911</v>
      </c>
      <c r="G825" s="256"/>
      <c r="H825" s="257" t="s">
        <v>1</v>
      </c>
      <c r="I825" s="259"/>
      <c r="J825" s="256"/>
      <c r="K825" s="256"/>
      <c r="L825" s="260"/>
      <c r="M825" s="261"/>
      <c r="N825" s="262"/>
      <c r="O825" s="262"/>
      <c r="P825" s="262"/>
      <c r="Q825" s="262"/>
      <c r="R825" s="262"/>
      <c r="S825" s="262"/>
      <c r="T825" s="263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T825" s="264" t="s">
        <v>159</v>
      </c>
      <c r="AU825" s="264" t="s">
        <v>86</v>
      </c>
      <c r="AV825" s="15" t="s">
        <v>84</v>
      </c>
      <c r="AW825" s="15" t="s">
        <v>32</v>
      </c>
      <c r="AX825" s="15" t="s">
        <v>76</v>
      </c>
      <c r="AY825" s="264" t="s">
        <v>151</v>
      </c>
    </row>
    <row r="826" s="13" customFormat="1">
      <c r="A826" s="13"/>
      <c r="B826" s="232"/>
      <c r="C826" s="233"/>
      <c r="D826" s="234" t="s">
        <v>159</v>
      </c>
      <c r="E826" s="235" t="s">
        <v>1</v>
      </c>
      <c r="F826" s="236" t="s">
        <v>912</v>
      </c>
      <c r="G826" s="233"/>
      <c r="H826" s="237">
        <v>3.6000000000000001</v>
      </c>
      <c r="I826" s="238"/>
      <c r="J826" s="233"/>
      <c r="K826" s="233"/>
      <c r="L826" s="239"/>
      <c r="M826" s="240"/>
      <c r="N826" s="241"/>
      <c r="O826" s="241"/>
      <c r="P826" s="241"/>
      <c r="Q826" s="241"/>
      <c r="R826" s="241"/>
      <c r="S826" s="241"/>
      <c r="T826" s="242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3" t="s">
        <v>159</v>
      </c>
      <c r="AU826" s="243" t="s">
        <v>86</v>
      </c>
      <c r="AV826" s="13" t="s">
        <v>86</v>
      </c>
      <c r="AW826" s="13" t="s">
        <v>32</v>
      </c>
      <c r="AX826" s="13" t="s">
        <v>76</v>
      </c>
      <c r="AY826" s="243" t="s">
        <v>151</v>
      </c>
    </row>
    <row r="827" s="15" customFormat="1">
      <c r="A827" s="15"/>
      <c r="B827" s="255"/>
      <c r="C827" s="256"/>
      <c r="D827" s="234" t="s">
        <v>159</v>
      </c>
      <c r="E827" s="257" t="s">
        <v>1</v>
      </c>
      <c r="F827" s="258" t="s">
        <v>913</v>
      </c>
      <c r="G827" s="256"/>
      <c r="H827" s="257" t="s">
        <v>1</v>
      </c>
      <c r="I827" s="259"/>
      <c r="J827" s="256"/>
      <c r="K827" s="256"/>
      <c r="L827" s="260"/>
      <c r="M827" s="261"/>
      <c r="N827" s="262"/>
      <c r="O827" s="262"/>
      <c r="P827" s="262"/>
      <c r="Q827" s="262"/>
      <c r="R827" s="262"/>
      <c r="S827" s="262"/>
      <c r="T827" s="263"/>
      <c r="U827" s="15"/>
      <c r="V827" s="15"/>
      <c r="W827" s="15"/>
      <c r="X827" s="15"/>
      <c r="Y827" s="15"/>
      <c r="Z827" s="15"/>
      <c r="AA827" s="15"/>
      <c r="AB827" s="15"/>
      <c r="AC827" s="15"/>
      <c r="AD827" s="15"/>
      <c r="AE827" s="15"/>
      <c r="AT827" s="264" t="s">
        <v>159</v>
      </c>
      <c r="AU827" s="264" t="s">
        <v>86</v>
      </c>
      <c r="AV827" s="15" t="s">
        <v>84</v>
      </c>
      <c r="AW827" s="15" t="s">
        <v>32</v>
      </c>
      <c r="AX827" s="15" t="s">
        <v>76</v>
      </c>
      <c r="AY827" s="264" t="s">
        <v>151</v>
      </c>
    </row>
    <row r="828" s="13" customFormat="1">
      <c r="A828" s="13"/>
      <c r="B828" s="232"/>
      <c r="C828" s="233"/>
      <c r="D828" s="234" t="s">
        <v>159</v>
      </c>
      <c r="E828" s="235" t="s">
        <v>1</v>
      </c>
      <c r="F828" s="236" t="s">
        <v>914</v>
      </c>
      <c r="G828" s="233"/>
      <c r="H828" s="237">
        <v>5.0999999999999996</v>
      </c>
      <c r="I828" s="238"/>
      <c r="J828" s="233"/>
      <c r="K828" s="233"/>
      <c r="L828" s="239"/>
      <c r="M828" s="240"/>
      <c r="N828" s="241"/>
      <c r="O828" s="241"/>
      <c r="P828" s="241"/>
      <c r="Q828" s="241"/>
      <c r="R828" s="241"/>
      <c r="S828" s="241"/>
      <c r="T828" s="242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3" t="s">
        <v>159</v>
      </c>
      <c r="AU828" s="243" t="s">
        <v>86</v>
      </c>
      <c r="AV828" s="13" t="s">
        <v>86</v>
      </c>
      <c r="AW828" s="13" t="s">
        <v>32</v>
      </c>
      <c r="AX828" s="13" t="s">
        <v>76</v>
      </c>
      <c r="AY828" s="243" t="s">
        <v>151</v>
      </c>
    </row>
    <row r="829" s="16" customFormat="1">
      <c r="A829" s="16"/>
      <c r="B829" s="275"/>
      <c r="C829" s="276"/>
      <c r="D829" s="234" t="s">
        <v>159</v>
      </c>
      <c r="E829" s="277" t="s">
        <v>1</v>
      </c>
      <c r="F829" s="278" t="s">
        <v>252</v>
      </c>
      <c r="G829" s="276"/>
      <c r="H829" s="279">
        <v>8.6999999999999993</v>
      </c>
      <c r="I829" s="280"/>
      <c r="J829" s="276"/>
      <c r="K829" s="276"/>
      <c r="L829" s="281"/>
      <c r="M829" s="282"/>
      <c r="N829" s="283"/>
      <c r="O829" s="283"/>
      <c r="P829" s="283"/>
      <c r="Q829" s="283"/>
      <c r="R829" s="283"/>
      <c r="S829" s="283"/>
      <c r="T829" s="284"/>
      <c r="U829" s="16"/>
      <c r="V829" s="16"/>
      <c r="W829" s="16"/>
      <c r="X829" s="16"/>
      <c r="Y829" s="16"/>
      <c r="Z829" s="16"/>
      <c r="AA829" s="16"/>
      <c r="AB829" s="16"/>
      <c r="AC829" s="16"/>
      <c r="AD829" s="16"/>
      <c r="AE829" s="16"/>
      <c r="AT829" s="285" t="s">
        <v>159</v>
      </c>
      <c r="AU829" s="285" t="s">
        <v>86</v>
      </c>
      <c r="AV829" s="16" t="s">
        <v>165</v>
      </c>
      <c r="AW829" s="16" t="s">
        <v>32</v>
      </c>
      <c r="AX829" s="16" t="s">
        <v>76</v>
      </c>
      <c r="AY829" s="285" t="s">
        <v>151</v>
      </c>
    </row>
    <row r="830" s="14" customFormat="1">
      <c r="A830" s="14"/>
      <c r="B830" s="244"/>
      <c r="C830" s="245"/>
      <c r="D830" s="234" t="s">
        <v>159</v>
      </c>
      <c r="E830" s="246" t="s">
        <v>1</v>
      </c>
      <c r="F830" s="247" t="s">
        <v>161</v>
      </c>
      <c r="G830" s="245"/>
      <c r="H830" s="248">
        <v>10.050000000000001</v>
      </c>
      <c r="I830" s="249"/>
      <c r="J830" s="245"/>
      <c r="K830" s="245"/>
      <c r="L830" s="250"/>
      <c r="M830" s="251"/>
      <c r="N830" s="252"/>
      <c r="O830" s="252"/>
      <c r="P830" s="252"/>
      <c r="Q830" s="252"/>
      <c r="R830" s="252"/>
      <c r="S830" s="252"/>
      <c r="T830" s="253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4" t="s">
        <v>159</v>
      </c>
      <c r="AU830" s="254" t="s">
        <v>86</v>
      </c>
      <c r="AV830" s="14" t="s">
        <v>158</v>
      </c>
      <c r="AW830" s="14" t="s">
        <v>32</v>
      </c>
      <c r="AX830" s="14" t="s">
        <v>84</v>
      </c>
      <c r="AY830" s="254" t="s">
        <v>151</v>
      </c>
    </row>
    <row r="831" s="2" customFormat="1">
      <c r="A831" s="39"/>
      <c r="B831" s="40"/>
      <c r="C831" s="219" t="s">
        <v>592</v>
      </c>
      <c r="D831" s="219" t="s">
        <v>153</v>
      </c>
      <c r="E831" s="220" t="s">
        <v>915</v>
      </c>
      <c r="F831" s="221" t="s">
        <v>916</v>
      </c>
      <c r="G831" s="222" t="s">
        <v>232</v>
      </c>
      <c r="H831" s="223">
        <v>7.758</v>
      </c>
      <c r="I831" s="224"/>
      <c r="J831" s="225">
        <f>ROUND(I831*H831,2)</f>
        <v>0</v>
      </c>
      <c r="K831" s="221" t="s">
        <v>157</v>
      </c>
      <c r="L831" s="45"/>
      <c r="M831" s="226" t="s">
        <v>1</v>
      </c>
      <c r="N831" s="227" t="s">
        <v>41</v>
      </c>
      <c r="O831" s="92"/>
      <c r="P831" s="228">
        <f>O831*H831</f>
        <v>0</v>
      </c>
      <c r="Q831" s="228">
        <v>0</v>
      </c>
      <c r="R831" s="228">
        <f>Q831*H831</f>
        <v>0</v>
      </c>
      <c r="S831" s="228">
        <v>0</v>
      </c>
      <c r="T831" s="229">
        <f>S831*H831</f>
        <v>0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30" t="s">
        <v>199</v>
      </c>
      <c r="AT831" s="230" t="s">
        <v>153</v>
      </c>
      <c r="AU831" s="230" t="s">
        <v>86</v>
      </c>
      <c r="AY831" s="18" t="s">
        <v>151</v>
      </c>
      <c r="BE831" s="231">
        <f>IF(N831="základní",J831,0)</f>
        <v>0</v>
      </c>
      <c r="BF831" s="231">
        <f>IF(N831="snížená",J831,0)</f>
        <v>0</v>
      </c>
      <c r="BG831" s="231">
        <f>IF(N831="zákl. přenesená",J831,0)</f>
        <v>0</v>
      </c>
      <c r="BH831" s="231">
        <f>IF(N831="sníž. přenesená",J831,0)</f>
        <v>0</v>
      </c>
      <c r="BI831" s="231">
        <f>IF(N831="nulová",J831,0)</f>
        <v>0</v>
      </c>
      <c r="BJ831" s="18" t="s">
        <v>84</v>
      </c>
      <c r="BK831" s="231">
        <f>ROUND(I831*H831,2)</f>
        <v>0</v>
      </c>
      <c r="BL831" s="18" t="s">
        <v>199</v>
      </c>
      <c r="BM831" s="230" t="s">
        <v>917</v>
      </c>
    </row>
    <row r="832" s="15" customFormat="1">
      <c r="A832" s="15"/>
      <c r="B832" s="255"/>
      <c r="C832" s="256"/>
      <c r="D832" s="234" t="s">
        <v>159</v>
      </c>
      <c r="E832" s="257" t="s">
        <v>1</v>
      </c>
      <c r="F832" s="258" t="s">
        <v>534</v>
      </c>
      <c r="G832" s="256"/>
      <c r="H832" s="257" t="s">
        <v>1</v>
      </c>
      <c r="I832" s="259"/>
      <c r="J832" s="256"/>
      <c r="K832" s="256"/>
      <c r="L832" s="260"/>
      <c r="M832" s="261"/>
      <c r="N832" s="262"/>
      <c r="O832" s="262"/>
      <c r="P832" s="262"/>
      <c r="Q832" s="262"/>
      <c r="R832" s="262"/>
      <c r="S832" s="262"/>
      <c r="T832" s="263"/>
      <c r="U832" s="15"/>
      <c r="V832" s="15"/>
      <c r="W832" s="15"/>
      <c r="X832" s="15"/>
      <c r="Y832" s="15"/>
      <c r="Z832" s="15"/>
      <c r="AA832" s="15"/>
      <c r="AB832" s="15"/>
      <c r="AC832" s="15"/>
      <c r="AD832" s="15"/>
      <c r="AE832" s="15"/>
      <c r="AT832" s="264" t="s">
        <v>159</v>
      </c>
      <c r="AU832" s="264" t="s">
        <v>86</v>
      </c>
      <c r="AV832" s="15" t="s">
        <v>84</v>
      </c>
      <c r="AW832" s="15" t="s">
        <v>32</v>
      </c>
      <c r="AX832" s="15" t="s">
        <v>76</v>
      </c>
      <c r="AY832" s="264" t="s">
        <v>151</v>
      </c>
    </row>
    <row r="833" s="13" customFormat="1">
      <c r="A833" s="13"/>
      <c r="B833" s="232"/>
      <c r="C833" s="233"/>
      <c r="D833" s="234" t="s">
        <v>159</v>
      </c>
      <c r="E833" s="235" t="s">
        <v>1</v>
      </c>
      <c r="F833" s="236" t="s">
        <v>918</v>
      </c>
      <c r="G833" s="233"/>
      <c r="H833" s="237">
        <v>1.26</v>
      </c>
      <c r="I833" s="238"/>
      <c r="J833" s="233"/>
      <c r="K833" s="233"/>
      <c r="L833" s="239"/>
      <c r="M833" s="240"/>
      <c r="N833" s="241"/>
      <c r="O833" s="241"/>
      <c r="P833" s="241"/>
      <c r="Q833" s="241"/>
      <c r="R833" s="241"/>
      <c r="S833" s="241"/>
      <c r="T833" s="242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3" t="s">
        <v>159</v>
      </c>
      <c r="AU833" s="243" t="s">
        <v>86</v>
      </c>
      <c r="AV833" s="13" t="s">
        <v>86</v>
      </c>
      <c r="AW833" s="13" t="s">
        <v>32</v>
      </c>
      <c r="AX833" s="13" t="s">
        <v>76</v>
      </c>
      <c r="AY833" s="243" t="s">
        <v>151</v>
      </c>
    </row>
    <row r="834" s="15" customFormat="1">
      <c r="A834" s="15"/>
      <c r="B834" s="255"/>
      <c r="C834" s="256"/>
      <c r="D834" s="234" t="s">
        <v>159</v>
      </c>
      <c r="E834" s="257" t="s">
        <v>1</v>
      </c>
      <c r="F834" s="258" t="s">
        <v>919</v>
      </c>
      <c r="G834" s="256"/>
      <c r="H834" s="257" t="s">
        <v>1</v>
      </c>
      <c r="I834" s="259"/>
      <c r="J834" s="256"/>
      <c r="K834" s="256"/>
      <c r="L834" s="260"/>
      <c r="M834" s="261"/>
      <c r="N834" s="262"/>
      <c r="O834" s="262"/>
      <c r="P834" s="262"/>
      <c r="Q834" s="262"/>
      <c r="R834" s="262"/>
      <c r="S834" s="262"/>
      <c r="T834" s="263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T834" s="264" t="s">
        <v>159</v>
      </c>
      <c r="AU834" s="264" t="s">
        <v>86</v>
      </c>
      <c r="AV834" s="15" t="s">
        <v>84</v>
      </c>
      <c r="AW834" s="15" t="s">
        <v>32</v>
      </c>
      <c r="AX834" s="15" t="s">
        <v>76</v>
      </c>
      <c r="AY834" s="264" t="s">
        <v>151</v>
      </c>
    </row>
    <row r="835" s="13" customFormat="1">
      <c r="A835" s="13"/>
      <c r="B835" s="232"/>
      <c r="C835" s="233"/>
      <c r="D835" s="234" t="s">
        <v>159</v>
      </c>
      <c r="E835" s="235" t="s">
        <v>1</v>
      </c>
      <c r="F835" s="236" t="s">
        <v>920</v>
      </c>
      <c r="G835" s="233"/>
      <c r="H835" s="237">
        <v>1.1399999999999999</v>
      </c>
      <c r="I835" s="238"/>
      <c r="J835" s="233"/>
      <c r="K835" s="233"/>
      <c r="L835" s="239"/>
      <c r="M835" s="240"/>
      <c r="N835" s="241"/>
      <c r="O835" s="241"/>
      <c r="P835" s="241"/>
      <c r="Q835" s="241"/>
      <c r="R835" s="241"/>
      <c r="S835" s="241"/>
      <c r="T835" s="242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3" t="s">
        <v>159</v>
      </c>
      <c r="AU835" s="243" t="s">
        <v>86</v>
      </c>
      <c r="AV835" s="13" t="s">
        <v>86</v>
      </c>
      <c r="AW835" s="13" t="s">
        <v>32</v>
      </c>
      <c r="AX835" s="13" t="s">
        <v>76</v>
      </c>
      <c r="AY835" s="243" t="s">
        <v>151</v>
      </c>
    </row>
    <row r="836" s="13" customFormat="1">
      <c r="A836" s="13"/>
      <c r="B836" s="232"/>
      <c r="C836" s="233"/>
      <c r="D836" s="234" t="s">
        <v>159</v>
      </c>
      <c r="E836" s="235" t="s">
        <v>1</v>
      </c>
      <c r="F836" s="236" t="s">
        <v>921</v>
      </c>
      <c r="G836" s="233"/>
      <c r="H836" s="237">
        <v>1.488</v>
      </c>
      <c r="I836" s="238"/>
      <c r="J836" s="233"/>
      <c r="K836" s="233"/>
      <c r="L836" s="239"/>
      <c r="M836" s="240"/>
      <c r="N836" s="241"/>
      <c r="O836" s="241"/>
      <c r="P836" s="241"/>
      <c r="Q836" s="241"/>
      <c r="R836" s="241"/>
      <c r="S836" s="241"/>
      <c r="T836" s="242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3" t="s">
        <v>159</v>
      </c>
      <c r="AU836" s="243" t="s">
        <v>86</v>
      </c>
      <c r="AV836" s="13" t="s">
        <v>86</v>
      </c>
      <c r="AW836" s="13" t="s">
        <v>32</v>
      </c>
      <c r="AX836" s="13" t="s">
        <v>76</v>
      </c>
      <c r="AY836" s="243" t="s">
        <v>151</v>
      </c>
    </row>
    <row r="837" s="16" customFormat="1">
      <c r="A837" s="16"/>
      <c r="B837" s="275"/>
      <c r="C837" s="276"/>
      <c r="D837" s="234" t="s">
        <v>159</v>
      </c>
      <c r="E837" s="277" t="s">
        <v>1</v>
      </c>
      <c r="F837" s="278" t="s">
        <v>252</v>
      </c>
      <c r="G837" s="276"/>
      <c r="H837" s="279">
        <v>3.8879999999999999</v>
      </c>
      <c r="I837" s="280"/>
      <c r="J837" s="276"/>
      <c r="K837" s="276"/>
      <c r="L837" s="281"/>
      <c r="M837" s="282"/>
      <c r="N837" s="283"/>
      <c r="O837" s="283"/>
      <c r="P837" s="283"/>
      <c r="Q837" s="283"/>
      <c r="R837" s="283"/>
      <c r="S837" s="283"/>
      <c r="T837" s="284"/>
      <c r="U837" s="16"/>
      <c r="V837" s="16"/>
      <c r="W837" s="16"/>
      <c r="X837" s="16"/>
      <c r="Y837" s="16"/>
      <c r="Z837" s="16"/>
      <c r="AA837" s="16"/>
      <c r="AB837" s="16"/>
      <c r="AC837" s="16"/>
      <c r="AD837" s="16"/>
      <c r="AE837" s="16"/>
      <c r="AT837" s="285" t="s">
        <v>159</v>
      </c>
      <c r="AU837" s="285" t="s">
        <v>86</v>
      </c>
      <c r="AV837" s="16" t="s">
        <v>165</v>
      </c>
      <c r="AW837" s="16" t="s">
        <v>32</v>
      </c>
      <c r="AX837" s="16" t="s">
        <v>76</v>
      </c>
      <c r="AY837" s="285" t="s">
        <v>151</v>
      </c>
    </row>
    <row r="838" s="15" customFormat="1">
      <c r="A838" s="15"/>
      <c r="B838" s="255"/>
      <c r="C838" s="256"/>
      <c r="D838" s="234" t="s">
        <v>159</v>
      </c>
      <c r="E838" s="257" t="s">
        <v>1</v>
      </c>
      <c r="F838" s="258" t="s">
        <v>922</v>
      </c>
      <c r="G838" s="256"/>
      <c r="H838" s="257" t="s">
        <v>1</v>
      </c>
      <c r="I838" s="259"/>
      <c r="J838" s="256"/>
      <c r="K838" s="256"/>
      <c r="L838" s="260"/>
      <c r="M838" s="261"/>
      <c r="N838" s="262"/>
      <c r="O838" s="262"/>
      <c r="P838" s="262"/>
      <c r="Q838" s="262"/>
      <c r="R838" s="262"/>
      <c r="S838" s="262"/>
      <c r="T838" s="263"/>
      <c r="U838" s="15"/>
      <c r="V838" s="15"/>
      <c r="W838" s="15"/>
      <c r="X838" s="15"/>
      <c r="Y838" s="15"/>
      <c r="Z838" s="15"/>
      <c r="AA838" s="15"/>
      <c r="AB838" s="15"/>
      <c r="AC838" s="15"/>
      <c r="AD838" s="15"/>
      <c r="AE838" s="15"/>
      <c r="AT838" s="264" t="s">
        <v>159</v>
      </c>
      <c r="AU838" s="264" t="s">
        <v>86</v>
      </c>
      <c r="AV838" s="15" t="s">
        <v>84</v>
      </c>
      <c r="AW838" s="15" t="s">
        <v>32</v>
      </c>
      <c r="AX838" s="15" t="s">
        <v>76</v>
      </c>
      <c r="AY838" s="264" t="s">
        <v>151</v>
      </c>
    </row>
    <row r="839" s="13" customFormat="1">
      <c r="A839" s="13"/>
      <c r="B839" s="232"/>
      <c r="C839" s="233"/>
      <c r="D839" s="234" t="s">
        <v>159</v>
      </c>
      <c r="E839" s="235" t="s">
        <v>1</v>
      </c>
      <c r="F839" s="236" t="s">
        <v>920</v>
      </c>
      <c r="G839" s="233"/>
      <c r="H839" s="237">
        <v>1.1399999999999999</v>
      </c>
      <c r="I839" s="238"/>
      <c r="J839" s="233"/>
      <c r="K839" s="233"/>
      <c r="L839" s="239"/>
      <c r="M839" s="240"/>
      <c r="N839" s="241"/>
      <c r="O839" s="241"/>
      <c r="P839" s="241"/>
      <c r="Q839" s="241"/>
      <c r="R839" s="241"/>
      <c r="S839" s="241"/>
      <c r="T839" s="242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3" t="s">
        <v>159</v>
      </c>
      <c r="AU839" s="243" t="s">
        <v>86</v>
      </c>
      <c r="AV839" s="13" t="s">
        <v>86</v>
      </c>
      <c r="AW839" s="13" t="s">
        <v>32</v>
      </c>
      <c r="AX839" s="13" t="s">
        <v>76</v>
      </c>
      <c r="AY839" s="243" t="s">
        <v>151</v>
      </c>
    </row>
    <row r="840" s="13" customFormat="1">
      <c r="A840" s="13"/>
      <c r="B840" s="232"/>
      <c r="C840" s="233"/>
      <c r="D840" s="234" t="s">
        <v>159</v>
      </c>
      <c r="E840" s="235" t="s">
        <v>1</v>
      </c>
      <c r="F840" s="236" t="s">
        <v>921</v>
      </c>
      <c r="G840" s="233"/>
      <c r="H840" s="237">
        <v>1.488</v>
      </c>
      <c r="I840" s="238"/>
      <c r="J840" s="233"/>
      <c r="K840" s="233"/>
      <c r="L840" s="239"/>
      <c r="M840" s="240"/>
      <c r="N840" s="241"/>
      <c r="O840" s="241"/>
      <c r="P840" s="241"/>
      <c r="Q840" s="241"/>
      <c r="R840" s="241"/>
      <c r="S840" s="241"/>
      <c r="T840" s="242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3" t="s">
        <v>159</v>
      </c>
      <c r="AU840" s="243" t="s">
        <v>86</v>
      </c>
      <c r="AV840" s="13" t="s">
        <v>86</v>
      </c>
      <c r="AW840" s="13" t="s">
        <v>32</v>
      </c>
      <c r="AX840" s="13" t="s">
        <v>76</v>
      </c>
      <c r="AY840" s="243" t="s">
        <v>151</v>
      </c>
    </row>
    <row r="841" s="13" customFormat="1">
      <c r="A841" s="13"/>
      <c r="B841" s="232"/>
      <c r="C841" s="233"/>
      <c r="D841" s="234" t="s">
        <v>159</v>
      </c>
      <c r="E841" s="235" t="s">
        <v>1</v>
      </c>
      <c r="F841" s="236" t="s">
        <v>923</v>
      </c>
      <c r="G841" s="233"/>
      <c r="H841" s="237">
        <v>1.242</v>
      </c>
      <c r="I841" s="238"/>
      <c r="J841" s="233"/>
      <c r="K841" s="233"/>
      <c r="L841" s="239"/>
      <c r="M841" s="240"/>
      <c r="N841" s="241"/>
      <c r="O841" s="241"/>
      <c r="P841" s="241"/>
      <c r="Q841" s="241"/>
      <c r="R841" s="241"/>
      <c r="S841" s="241"/>
      <c r="T841" s="242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43" t="s">
        <v>159</v>
      </c>
      <c r="AU841" s="243" t="s">
        <v>86</v>
      </c>
      <c r="AV841" s="13" t="s">
        <v>86</v>
      </c>
      <c r="AW841" s="13" t="s">
        <v>32</v>
      </c>
      <c r="AX841" s="13" t="s">
        <v>76</v>
      </c>
      <c r="AY841" s="243" t="s">
        <v>151</v>
      </c>
    </row>
    <row r="842" s="16" customFormat="1">
      <c r="A842" s="16"/>
      <c r="B842" s="275"/>
      <c r="C842" s="276"/>
      <c r="D842" s="234" t="s">
        <v>159</v>
      </c>
      <c r="E842" s="277" t="s">
        <v>1</v>
      </c>
      <c r="F842" s="278" t="s">
        <v>252</v>
      </c>
      <c r="G842" s="276"/>
      <c r="H842" s="279">
        <v>3.8700000000000001</v>
      </c>
      <c r="I842" s="280"/>
      <c r="J842" s="276"/>
      <c r="K842" s="276"/>
      <c r="L842" s="281"/>
      <c r="M842" s="282"/>
      <c r="N842" s="283"/>
      <c r="O842" s="283"/>
      <c r="P842" s="283"/>
      <c r="Q842" s="283"/>
      <c r="R842" s="283"/>
      <c r="S842" s="283"/>
      <c r="T842" s="284"/>
      <c r="U842" s="16"/>
      <c r="V842" s="16"/>
      <c r="W842" s="16"/>
      <c r="X842" s="16"/>
      <c r="Y842" s="16"/>
      <c r="Z842" s="16"/>
      <c r="AA842" s="16"/>
      <c r="AB842" s="16"/>
      <c r="AC842" s="16"/>
      <c r="AD842" s="16"/>
      <c r="AE842" s="16"/>
      <c r="AT842" s="285" t="s">
        <v>159</v>
      </c>
      <c r="AU842" s="285" t="s">
        <v>86</v>
      </c>
      <c r="AV842" s="16" t="s">
        <v>165</v>
      </c>
      <c r="AW842" s="16" t="s">
        <v>32</v>
      </c>
      <c r="AX842" s="16" t="s">
        <v>76</v>
      </c>
      <c r="AY842" s="285" t="s">
        <v>151</v>
      </c>
    </row>
    <row r="843" s="14" customFormat="1">
      <c r="A843" s="14"/>
      <c r="B843" s="244"/>
      <c r="C843" s="245"/>
      <c r="D843" s="234" t="s">
        <v>159</v>
      </c>
      <c r="E843" s="246" t="s">
        <v>1</v>
      </c>
      <c r="F843" s="247" t="s">
        <v>161</v>
      </c>
      <c r="G843" s="245"/>
      <c r="H843" s="248">
        <v>7.758</v>
      </c>
      <c r="I843" s="249"/>
      <c r="J843" s="245"/>
      <c r="K843" s="245"/>
      <c r="L843" s="250"/>
      <c r="M843" s="251"/>
      <c r="N843" s="252"/>
      <c r="O843" s="252"/>
      <c r="P843" s="252"/>
      <c r="Q843" s="252"/>
      <c r="R843" s="252"/>
      <c r="S843" s="252"/>
      <c r="T843" s="253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4" t="s">
        <v>159</v>
      </c>
      <c r="AU843" s="254" t="s">
        <v>86</v>
      </c>
      <c r="AV843" s="14" t="s">
        <v>158</v>
      </c>
      <c r="AW843" s="14" t="s">
        <v>32</v>
      </c>
      <c r="AX843" s="14" t="s">
        <v>84</v>
      </c>
      <c r="AY843" s="254" t="s">
        <v>151</v>
      </c>
    </row>
    <row r="844" s="2" customFormat="1">
      <c r="A844" s="39"/>
      <c r="B844" s="40"/>
      <c r="C844" s="219" t="s">
        <v>924</v>
      </c>
      <c r="D844" s="219" t="s">
        <v>153</v>
      </c>
      <c r="E844" s="220" t="s">
        <v>925</v>
      </c>
      <c r="F844" s="221" t="s">
        <v>926</v>
      </c>
      <c r="G844" s="222" t="s">
        <v>244</v>
      </c>
      <c r="H844" s="223">
        <v>33.060000000000002</v>
      </c>
      <c r="I844" s="224"/>
      <c r="J844" s="225">
        <f>ROUND(I844*H844,2)</f>
        <v>0</v>
      </c>
      <c r="K844" s="221" t="s">
        <v>157</v>
      </c>
      <c r="L844" s="45"/>
      <c r="M844" s="226" t="s">
        <v>1</v>
      </c>
      <c r="N844" s="227" t="s">
        <v>41</v>
      </c>
      <c r="O844" s="92"/>
      <c r="P844" s="228">
        <f>O844*H844</f>
        <v>0</v>
      </c>
      <c r="Q844" s="228">
        <v>0</v>
      </c>
      <c r="R844" s="228">
        <f>Q844*H844</f>
        <v>0</v>
      </c>
      <c r="S844" s="228">
        <v>0</v>
      </c>
      <c r="T844" s="229">
        <f>S844*H844</f>
        <v>0</v>
      </c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R844" s="230" t="s">
        <v>199</v>
      </c>
      <c r="AT844" s="230" t="s">
        <v>153</v>
      </c>
      <c r="AU844" s="230" t="s">
        <v>86</v>
      </c>
      <c r="AY844" s="18" t="s">
        <v>151</v>
      </c>
      <c r="BE844" s="231">
        <f>IF(N844="základní",J844,0)</f>
        <v>0</v>
      </c>
      <c r="BF844" s="231">
        <f>IF(N844="snížená",J844,0)</f>
        <v>0</v>
      </c>
      <c r="BG844" s="231">
        <f>IF(N844="zákl. přenesená",J844,0)</f>
        <v>0</v>
      </c>
      <c r="BH844" s="231">
        <f>IF(N844="sníž. přenesená",J844,0)</f>
        <v>0</v>
      </c>
      <c r="BI844" s="231">
        <f>IF(N844="nulová",J844,0)</f>
        <v>0</v>
      </c>
      <c r="BJ844" s="18" t="s">
        <v>84</v>
      </c>
      <c r="BK844" s="231">
        <f>ROUND(I844*H844,2)</f>
        <v>0</v>
      </c>
      <c r="BL844" s="18" t="s">
        <v>199</v>
      </c>
      <c r="BM844" s="230" t="s">
        <v>927</v>
      </c>
    </row>
    <row r="845" s="15" customFormat="1">
      <c r="A845" s="15"/>
      <c r="B845" s="255"/>
      <c r="C845" s="256"/>
      <c r="D845" s="234" t="s">
        <v>159</v>
      </c>
      <c r="E845" s="257" t="s">
        <v>1</v>
      </c>
      <c r="F845" s="258" t="s">
        <v>534</v>
      </c>
      <c r="G845" s="256"/>
      <c r="H845" s="257" t="s">
        <v>1</v>
      </c>
      <c r="I845" s="259"/>
      <c r="J845" s="256"/>
      <c r="K845" s="256"/>
      <c r="L845" s="260"/>
      <c r="M845" s="261"/>
      <c r="N845" s="262"/>
      <c r="O845" s="262"/>
      <c r="P845" s="262"/>
      <c r="Q845" s="262"/>
      <c r="R845" s="262"/>
      <c r="S845" s="262"/>
      <c r="T845" s="263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T845" s="264" t="s">
        <v>159</v>
      </c>
      <c r="AU845" s="264" t="s">
        <v>86</v>
      </c>
      <c r="AV845" s="15" t="s">
        <v>84</v>
      </c>
      <c r="AW845" s="15" t="s">
        <v>32</v>
      </c>
      <c r="AX845" s="15" t="s">
        <v>76</v>
      </c>
      <c r="AY845" s="264" t="s">
        <v>151</v>
      </c>
    </row>
    <row r="846" s="13" customFormat="1">
      <c r="A846" s="13"/>
      <c r="B846" s="232"/>
      <c r="C846" s="233"/>
      <c r="D846" s="234" t="s">
        <v>159</v>
      </c>
      <c r="E846" s="235" t="s">
        <v>1</v>
      </c>
      <c r="F846" s="236" t="s">
        <v>928</v>
      </c>
      <c r="G846" s="233"/>
      <c r="H846" s="237">
        <v>5.4000000000000004</v>
      </c>
      <c r="I846" s="238"/>
      <c r="J846" s="233"/>
      <c r="K846" s="233"/>
      <c r="L846" s="239"/>
      <c r="M846" s="240"/>
      <c r="N846" s="241"/>
      <c r="O846" s="241"/>
      <c r="P846" s="241"/>
      <c r="Q846" s="241"/>
      <c r="R846" s="241"/>
      <c r="S846" s="241"/>
      <c r="T846" s="242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3" t="s">
        <v>159</v>
      </c>
      <c r="AU846" s="243" t="s">
        <v>86</v>
      </c>
      <c r="AV846" s="13" t="s">
        <v>86</v>
      </c>
      <c r="AW846" s="13" t="s">
        <v>32</v>
      </c>
      <c r="AX846" s="13" t="s">
        <v>76</v>
      </c>
      <c r="AY846" s="243" t="s">
        <v>151</v>
      </c>
    </row>
    <row r="847" s="16" customFormat="1">
      <c r="A847" s="16"/>
      <c r="B847" s="275"/>
      <c r="C847" s="276"/>
      <c r="D847" s="234" t="s">
        <v>159</v>
      </c>
      <c r="E847" s="277" t="s">
        <v>1</v>
      </c>
      <c r="F847" s="278" t="s">
        <v>252</v>
      </c>
      <c r="G847" s="276"/>
      <c r="H847" s="279">
        <v>5.4000000000000004</v>
      </c>
      <c r="I847" s="280"/>
      <c r="J847" s="276"/>
      <c r="K847" s="276"/>
      <c r="L847" s="281"/>
      <c r="M847" s="282"/>
      <c r="N847" s="283"/>
      <c r="O847" s="283"/>
      <c r="P847" s="283"/>
      <c r="Q847" s="283"/>
      <c r="R847" s="283"/>
      <c r="S847" s="283"/>
      <c r="T847" s="284"/>
      <c r="U847" s="16"/>
      <c r="V847" s="16"/>
      <c r="W847" s="16"/>
      <c r="X847" s="16"/>
      <c r="Y847" s="16"/>
      <c r="Z847" s="16"/>
      <c r="AA847" s="16"/>
      <c r="AB847" s="16"/>
      <c r="AC847" s="16"/>
      <c r="AD847" s="16"/>
      <c r="AE847" s="16"/>
      <c r="AT847" s="285" t="s">
        <v>159</v>
      </c>
      <c r="AU847" s="285" t="s">
        <v>86</v>
      </c>
      <c r="AV847" s="16" t="s">
        <v>165</v>
      </c>
      <c r="AW847" s="16" t="s">
        <v>32</v>
      </c>
      <c r="AX847" s="16" t="s">
        <v>76</v>
      </c>
      <c r="AY847" s="285" t="s">
        <v>151</v>
      </c>
    </row>
    <row r="848" s="15" customFormat="1">
      <c r="A848" s="15"/>
      <c r="B848" s="255"/>
      <c r="C848" s="256"/>
      <c r="D848" s="234" t="s">
        <v>159</v>
      </c>
      <c r="E848" s="257" t="s">
        <v>1</v>
      </c>
      <c r="F848" s="258" t="s">
        <v>911</v>
      </c>
      <c r="G848" s="256"/>
      <c r="H848" s="257" t="s">
        <v>1</v>
      </c>
      <c r="I848" s="259"/>
      <c r="J848" s="256"/>
      <c r="K848" s="256"/>
      <c r="L848" s="260"/>
      <c r="M848" s="261"/>
      <c r="N848" s="262"/>
      <c r="O848" s="262"/>
      <c r="P848" s="262"/>
      <c r="Q848" s="262"/>
      <c r="R848" s="262"/>
      <c r="S848" s="262"/>
      <c r="T848" s="263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T848" s="264" t="s">
        <v>159</v>
      </c>
      <c r="AU848" s="264" t="s">
        <v>86</v>
      </c>
      <c r="AV848" s="15" t="s">
        <v>84</v>
      </c>
      <c r="AW848" s="15" t="s">
        <v>32</v>
      </c>
      <c r="AX848" s="15" t="s">
        <v>76</v>
      </c>
      <c r="AY848" s="264" t="s">
        <v>151</v>
      </c>
    </row>
    <row r="849" s="13" customFormat="1">
      <c r="A849" s="13"/>
      <c r="B849" s="232"/>
      <c r="C849" s="233"/>
      <c r="D849" s="234" t="s">
        <v>159</v>
      </c>
      <c r="E849" s="235" t="s">
        <v>1</v>
      </c>
      <c r="F849" s="236" t="s">
        <v>929</v>
      </c>
      <c r="G849" s="233"/>
      <c r="H849" s="237">
        <v>5</v>
      </c>
      <c r="I849" s="238"/>
      <c r="J849" s="233"/>
      <c r="K849" s="233"/>
      <c r="L849" s="239"/>
      <c r="M849" s="240"/>
      <c r="N849" s="241"/>
      <c r="O849" s="241"/>
      <c r="P849" s="241"/>
      <c r="Q849" s="241"/>
      <c r="R849" s="241"/>
      <c r="S849" s="241"/>
      <c r="T849" s="242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3" t="s">
        <v>159</v>
      </c>
      <c r="AU849" s="243" t="s">
        <v>86</v>
      </c>
      <c r="AV849" s="13" t="s">
        <v>86</v>
      </c>
      <c r="AW849" s="13" t="s">
        <v>32</v>
      </c>
      <c r="AX849" s="13" t="s">
        <v>76</v>
      </c>
      <c r="AY849" s="243" t="s">
        <v>151</v>
      </c>
    </row>
    <row r="850" s="13" customFormat="1">
      <c r="A850" s="13"/>
      <c r="B850" s="232"/>
      <c r="C850" s="233"/>
      <c r="D850" s="234" t="s">
        <v>159</v>
      </c>
      <c r="E850" s="235" t="s">
        <v>1</v>
      </c>
      <c r="F850" s="236" t="s">
        <v>930</v>
      </c>
      <c r="G850" s="233"/>
      <c r="H850" s="237">
        <v>6.1600000000000001</v>
      </c>
      <c r="I850" s="238"/>
      <c r="J850" s="233"/>
      <c r="K850" s="233"/>
      <c r="L850" s="239"/>
      <c r="M850" s="240"/>
      <c r="N850" s="241"/>
      <c r="O850" s="241"/>
      <c r="P850" s="241"/>
      <c r="Q850" s="241"/>
      <c r="R850" s="241"/>
      <c r="S850" s="241"/>
      <c r="T850" s="242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3" t="s">
        <v>159</v>
      </c>
      <c r="AU850" s="243" t="s">
        <v>86</v>
      </c>
      <c r="AV850" s="13" t="s">
        <v>86</v>
      </c>
      <c r="AW850" s="13" t="s">
        <v>32</v>
      </c>
      <c r="AX850" s="13" t="s">
        <v>76</v>
      </c>
      <c r="AY850" s="243" t="s">
        <v>151</v>
      </c>
    </row>
    <row r="851" s="15" customFormat="1">
      <c r="A851" s="15"/>
      <c r="B851" s="255"/>
      <c r="C851" s="256"/>
      <c r="D851" s="234" t="s">
        <v>159</v>
      </c>
      <c r="E851" s="257" t="s">
        <v>1</v>
      </c>
      <c r="F851" s="258" t="s">
        <v>922</v>
      </c>
      <c r="G851" s="256"/>
      <c r="H851" s="257" t="s">
        <v>1</v>
      </c>
      <c r="I851" s="259"/>
      <c r="J851" s="256"/>
      <c r="K851" s="256"/>
      <c r="L851" s="260"/>
      <c r="M851" s="261"/>
      <c r="N851" s="262"/>
      <c r="O851" s="262"/>
      <c r="P851" s="262"/>
      <c r="Q851" s="262"/>
      <c r="R851" s="262"/>
      <c r="S851" s="262"/>
      <c r="T851" s="263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15"/>
      <c r="AT851" s="264" t="s">
        <v>159</v>
      </c>
      <c r="AU851" s="264" t="s">
        <v>86</v>
      </c>
      <c r="AV851" s="15" t="s">
        <v>84</v>
      </c>
      <c r="AW851" s="15" t="s">
        <v>32</v>
      </c>
      <c r="AX851" s="15" t="s">
        <v>76</v>
      </c>
      <c r="AY851" s="264" t="s">
        <v>151</v>
      </c>
    </row>
    <row r="852" s="13" customFormat="1">
      <c r="A852" s="13"/>
      <c r="B852" s="232"/>
      <c r="C852" s="233"/>
      <c r="D852" s="234" t="s">
        <v>159</v>
      </c>
      <c r="E852" s="235" t="s">
        <v>1</v>
      </c>
      <c r="F852" s="236" t="s">
        <v>929</v>
      </c>
      <c r="G852" s="233"/>
      <c r="H852" s="237">
        <v>5</v>
      </c>
      <c r="I852" s="238"/>
      <c r="J852" s="233"/>
      <c r="K852" s="233"/>
      <c r="L852" s="239"/>
      <c r="M852" s="240"/>
      <c r="N852" s="241"/>
      <c r="O852" s="241"/>
      <c r="P852" s="241"/>
      <c r="Q852" s="241"/>
      <c r="R852" s="241"/>
      <c r="S852" s="241"/>
      <c r="T852" s="242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43" t="s">
        <v>159</v>
      </c>
      <c r="AU852" s="243" t="s">
        <v>86</v>
      </c>
      <c r="AV852" s="13" t="s">
        <v>86</v>
      </c>
      <c r="AW852" s="13" t="s">
        <v>32</v>
      </c>
      <c r="AX852" s="13" t="s">
        <v>76</v>
      </c>
      <c r="AY852" s="243" t="s">
        <v>151</v>
      </c>
    </row>
    <row r="853" s="13" customFormat="1">
      <c r="A853" s="13"/>
      <c r="B853" s="232"/>
      <c r="C853" s="233"/>
      <c r="D853" s="234" t="s">
        <v>159</v>
      </c>
      <c r="E853" s="235" t="s">
        <v>1</v>
      </c>
      <c r="F853" s="236" t="s">
        <v>930</v>
      </c>
      <c r="G853" s="233"/>
      <c r="H853" s="237">
        <v>6.1600000000000001</v>
      </c>
      <c r="I853" s="238"/>
      <c r="J853" s="233"/>
      <c r="K853" s="233"/>
      <c r="L853" s="239"/>
      <c r="M853" s="240"/>
      <c r="N853" s="241"/>
      <c r="O853" s="241"/>
      <c r="P853" s="241"/>
      <c r="Q853" s="241"/>
      <c r="R853" s="241"/>
      <c r="S853" s="241"/>
      <c r="T853" s="242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3" t="s">
        <v>159</v>
      </c>
      <c r="AU853" s="243" t="s">
        <v>86</v>
      </c>
      <c r="AV853" s="13" t="s">
        <v>86</v>
      </c>
      <c r="AW853" s="13" t="s">
        <v>32</v>
      </c>
      <c r="AX853" s="13" t="s">
        <v>76</v>
      </c>
      <c r="AY853" s="243" t="s">
        <v>151</v>
      </c>
    </row>
    <row r="854" s="13" customFormat="1">
      <c r="A854" s="13"/>
      <c r="B854" s="232"/>
      <c r="C854" s="233"/>
      <c r="D854" s="234" t="s">
        <v>159</v>
      </c>
      <c r="E854" s="235" t="s">
        <v>1</v>
      </c>
      <c r="F854" s="236" t="s">
        <v>931</v>
      </c>
      <c r="G854" s="233"/>
      <c r="H854" s="237">
        <v>5.3399999999999999</v>
      </c>
      <c r="I854" s="238"/>
      <c r="J854" s="233"/>
      <c r="K854" s="233"/>
      <c r="L854" s="239"/>
      <c r="M854" s="240"/>
      <c r="N854" s="241"/>
      <c r="O854" s="241"/>
      <c r="P854" s="241"/>
      <c r="Q854" s="241"/>
      <c r="R854" s="241"/>
      <c r="S854" s="241"/>
      <c r="T854" s="242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3" t="s">
        <v>159</v>
      </c>
      <c r="AU854" s="243" t="s">
        <v>86</v>
      </c>
      <c r="AV854" s="13" t="s">
        <v>86</v>
      </c>
      <c r="AW854" s="13" t="s">
        <v>32</v>
      </c>
      <c r="AX854" s="13" t="s">
        <v>76</v>
      </c>
      <c r="AY854" s="243" t="s">
        <v>151</v>
      </c>
    </row>
    <row r="855" s="16" customFormat="1">
      <c r="A855" s="16"/>
      <c r="B855" s="275"/>
      <c r="C855" s="276"/>
      <c r="D855" s="234" t="s">
        <v>159</v>
      </c>
      <c r="E855" s="277" t="s">
        <v>1</v>
      </c>
      <c r="F855" s="278" t="s">
        <v>252</v>
      </c>
      <c r="G855" s="276"/>
      <c r="H855" s="279">
        <v>27.66</v>
      </c>
      <c r="I855" s="280"/>
      <c r="J855" s="276"/>
      <c r="K855" s="276"/>
      <c r="L855" s="281"/>
      <c r="M855" s="282"/>
      <c r="N855" s="283"/>
      <c r="O855" s="283"/>
      <c r="P855" s="283"/>
      <c r="Q855" s="283"/>
      <c r="R855" s="283"/>
      <c r="S855" s="283"/>
      <c r="T855" s="284"/>
      <c r="U855" s="16"/>
      <c r="V855" s="16"/>
      <c r="W855" s="16"/>
      <c r="X855" s="16"/>
      <c r="Y855" s="16"/>
      <c r="Z855" s="16"/>
      <c r="AA855" s="16"/>
      <c r="AB855" s="16"/>
      <c r="AC855" s="16"/>
      <c r="AD855" s="16"/>
      <c r="AE855" s="16"/>
      <c r="AT855" s="285" t="s">
        <v>159</v>
      </c>
      <c r="AU855" s="285" t="s">
        <v>86</v>
      </c>
      <c r="AV855" s="16" t="s">
        <v>165</v>
      </c>
      <c r="AW855" s="16" t="s">
        <v>32</v>
      </c>
      <c r="AX855" s="16" t="s">
        <v>76</v>
      </c>
      <c r="AY855" s="285" t="s">
        <v>151</v>
      </c>
    </row>
    <row r="856" s="14" customFormat="1">
      <c r="A856" s="14"/>
      <c r="B856" s="244"/>
      <c r="C856" s="245"/>
      <c r="D856" s="234" t="s">
        <v>159</v>
      </c>
      <c r="E856" s="246" t="s">
        <v>1</v>
      </c>
      <c r="F856" s="247" t="s">
        <v>161</v>
      </c>
      <c r="G856" s="245"/>
      <c r="H856" s="248">
        <v>33.060000000000002</v>
      </c>
      <c r="I856" s="249"/>
      <c r="J856" s="245"/>
      <c r="K856" s="245"/>
      <c r="L856" s="250"/>
      <c r="M856" s="251"/>
      <c r="N856" s="252"/>
      <c r="O856" s="252"/>
      <c r="P856" s="252"/>
      <c r="Q856" s="252"/>
      <c r="R856" s="252"/>
      <c r="S856" s="252"/>
      <c r="T856" s="253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4" t="s">
        <v>159</v>
      </c>
      <c r="AU856" s="254" t="s">
        <v>86</v>
      </c>
      <c r="AV856" s="14" t="s">
        <v>158</v>
      </c>
      <c r="AW856" s="14" t="s">
        <v>32</v>
      </c>
      <c r="AX856" s="14" t="s">
        <v>84</v>
      </c>
      <c r="AY856" s="254" t="s">
        <v>151</v>
      </c>
    </row>
    <row r="857" s="2" customFormat="1" ht="16.5" customHeight="1">
      <c r="A857" s="39"/>
      <c r="B857" s="40"/>
      <c r="C857" s="265" t="s">
        <v>596</v>
      </c>
      <c r="D857" s="265" t="s">
        <v>219</v>
      </c>
      <c r="E857" s="266" t="s">
        <v>932</v>
      </c>
      <c r="F857" s="267" t="s">
        <v>933</v>
      </c>
      <c r="G857" s="268" t="s">
        <v>244</v>
      </c>
      <c r="H857" s="269">
        <v>36.366</v>
      </c>
      <c r="I857" s="270"/>
      <c r="J857" s="271">
        <f>ROUND(I857*H857,2)</f>
        <v>0</v>
      </c>
      <c r="K857" s="267" t="s">
        <v>157</v>
      </c>
      <c r="L857" s="272"/>
      <c r="M857" s="273" t="s">
        <v>1</v>
      </c>
      <c r="N857" s="274" t="s">
        <v>41</v>
      </c>
      <c r="O857" s="92"/>
      <c r="P857" s="228">
        <f>O857*H857</f>
        <v>0</v>
      </c>
      <c r="Q857" s="228">
        <v>0</v>
      </c>
      <c r="R857" s="228">
        <f>Q857*H857</f>
        <v>0</v>
      </c>
      <c r="S857" s="228">
        <v>0</v>
      </c>
      <c r="T857" s="229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30" t="s">
        <v>245</v>
      </c>
      <c r="AT857" s="230" t="s">
        <v>219</v>
      </c>
      <c r="AU857" s="230" t="s">
        <v>86</v>
      </c>
      <c r="AY857" s="18" t="s">
        <v>151</v>
      </c>
      <c r="BE857" s="231">
        <f>IF(N857="základní",J857,0)</f>
        <v>0</v>
      </c>
      <c r="BF857" s="231">
        <f>IF(N857="snížená",J857,0)</f>
        <v>0</v>
      </c>
      <c r="BG857" s="231">
        <f>IF(N857="zákl. přenesená",J857,0)</f>
        <v>0</v>
      </c>
      <c r="BH857" s="231">
        <f>IF(N857="sníž. přenesená",J857,0)</f>
        <v>0</v>
      </c>
      <c r="BI857" s="231">
        <f>IF(N857="nulová",J857,0)</f>
        <v>0</v>
      </c>
      <c r="BJ857" s="18" t="s">
        <v>84</v>
      </c>
      <c r="BK857" s="231">
        <f>ROUND(I857*H857,2)</f>
        <v>0</v>
      </c>
      <c r="BL857" s="18" t="s">
        <v>199</v>
      </c>
      <c r="BM857" s="230" t="s">
        <v>934</v>
      </c>
    </row>
    <row r="858" s="13" customFormat="1">
      <c r="A858" s="13"/>
      <c r="B858" s="232"/>
      <c r="C858" s="233"/>
      <c r="D858" s="234" t="s">
        <v>159</v>
      </c>
      <c r="E858" s="235" t="s">
        <v>1</v>
      </c>
      <c r="F858" s="236" t="s">
        <v>935</v>
      </c>
      <c r="G858" s="233"/>
      <c r="H858" s="237">
        <v>36.366</v>
      </c>
      <c r="I858" s="238"/>
      <c r="J858" s="233"/>
      <c r="K858" s="233"/>
      <c r="L858" s="239"/>
      <c r="M858" s="240"/>
      <c r="N858" s="241"/>
      <c r="O858" s="241"/>
      <c r="P858" s="241"/>
      <c r="Q858" s="241"/>
      <c r="R858" s="241"/>
      <c r="S858" s="241"/>
      <c r="T858" s="242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43" t="s">
        <v>159</v>
      </c>
      <c r="AU858" s="243" t="s">
        <v>86</v>
      </c>
      <c r="AV858" s="13" t="s">
        <v>86</v>
      </c>
      <c r="AW858" s="13" t="s">
        <v>32</v>
      </c>
      <c r="AX858" s="13" t="s">
        <v>76</v>
      </c>
      <c r="AY858" s="243" t="s">
        <v>151</v>
      </c>
    </row>
    <row r="859" s="14" customFormat="1">
      <c r="A859" s="14"/>
      <c r="B859" s="244"/>
      <c r="C859" s="245"/>
      <c r="D859" s="234" t="s">
        <v>159</v>
      </c>
      <c r="E859" s="246" t="s">
        <v>1</v>
      </c>
      <c r="F859" s="247" t="s">
        <v>161</v>
      </c>
      <c r="G859" s="245"/>
      <c r="H859" s="248">
        <v>36.366</v>
      </c>
      <c r="I859" s="249"/>
      <c r="J859" s="245"/>
      <c r="K859" s="245"/>
      <c r="L859" s="250"/>
      <c r="M859" s="251"/>
      <c r="N859" s="252"/>
      <c r="O859" s="252"/>
      <c r="P859" s="252"/>
      <c r="Q859" s="252"/>
      <c r="R859" s="252"/>
      <c r="S859" s="252"/>
      <c r="T859" s="253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54" t="s">
        <v>159</v>
      </c>
      <c r="AU859" s="254" t="s">
        <v>86</v>
      </c>
      <c r="AV859" s="14" t="s">
        <v>158</v>
      </c>
      <c r="AW859" s="14" t="s">
        <v>32</v>
      </c>
      <c r="AX859" s="14" t="s">
        <v>84</v>
      </c>
      <c r="AY859" s="254" t="s">
        <v>151</v>
      </c>
    </row>
    <row r="860" s="2" customFormat="1">
      <c r="A860" s="39"/>
      <c r="B860" s="40"/>
      <c r="C860" s="219" t="s">
        <v>936</v>
      </c>
      <c r="D860" s="219" t="s">
        <v>153</v>
      </c>
      <c r="E860" s="220" t="s">
        <v>937</v>
      </c>
      <c r="F860" s="221" t="s">
        <v>938</v>
      </c>
      <c r="G860" s="222" t="s">
        <v>244</v>
      </c>
      <c r="H860" s="223">
        <v>4.7999999999999998</v>
      </c>
      <c r="I860" s="224"/>
      <c r="J860" s="225">
        <f>ROUND(I860*H860,2)</f>
        <v>0</v>
      </c>
      <c r="K860" s="221" t="s">
        <v>157</v>
      </c>
      <c r="L860" s="45"/>
      <c r="M860" s="226" t="s">
        <v>1</v>
      </c>
      <c r="N860" s="227" t="s">
        <v>41</v>
      </c>
      <c r="O860" s="92"/>
      <c r="P860" s="228">
        <f>O860*H860</f>
        <v>0</v>
      </c>
      <c r="Q860" s="228">
        <v>0</v>
      </c>
      <c r="R860" s="228">
        <f>Q860*H860</f>
        <v>0</v>
      </c>
      <c r="S860" s="228">
        <v>0</v>
      </c>
      <c r="T860" s="229">
        <f>S860*H860</f>
        <v>0</v>
      </c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R860" s="230" t="s">
        <v>199</v>
      </c>
      <c r="AT860" s="230" t="s">
        <v>153</v>
      </c>
      <c r="AU860" s="230" t="s">
        <v>86</v>
      </c>
      <c r="AY860" s="18" t="s">
        <v>151</v>
      </c>
      <c r="BE860" s="231">
        <f>IF(N860="základní",J860,0)</f>
        <v>0</v>
      </c>
      <c r="BF860" s="231">
        <f>IF(N860="snížená",J860,0)</f>
        <v>0</v>
      </c>
      <c r="BG860" s="231">
        <f>IF(N860="zákl. přenesená",J860,0)</f>
        <v>0</v>
      </c>
      <c r="BH860" s="231">
        <f>IF(N860="sníž. přenesená",J860,0)</f>
        <v>0</v>
      </c>
      <c r="BI860" s="231">
        <f>IF(N860="nulová",J860,0)</f>
        <v>0</v>
      </c>
      <c r="BJ860" s="18" t="s">
        <v>84</v>
      </c>
      <c r="BK860" s="231">
        <f>ROUND(I860*H860,2)</f>
        <v>0</v>
      </c>
      <c r="BL860" s="18" t="s">
        <v>199</v>
      </c>
      <c r="BM860" s="230" t="s">
        <v>939</v>
      </c>
    </row>
    <row r="861" s="15" customFormat="1">
      <c r="A861" s="15"/>
      <c r="B861" s="255"/>
      <c r="C861" s="256"/>
      <c r="D861" s="234" t="s">
        <v>159</v>
      </c>
      <c r="E861" s="257" t="s">
        <v>1</v>
      </c>
      <c r="F861" s="258" t="s">
        <v>534</v>
      </c>
      <c r="G861" s="256"/>
      <c r="H861" s="257" t="s">
        <v>1</v>
      </c>
      <c r="I861" s="259"/>
      <c r="J861" s="256"/>
      <c r="K861" s="256"/>
      <c r="L861" s="260"/>
      <c r="M861" s="261"/>
      <c r="N861" s="262"/>
      <c r="O861" s="262"/>
      <c r="P861" s="262"/>
      <c r="Q861" s="262"/>
      <c r="R861" s="262"/>
      <c r="S861" s="262"/>
      <c r="T861" s="263"/>
      <c r="U861" s="15"/>
      <c r="V861" s="15"/>
      <c r="W861" s="15"/>
      <c r="X861" s="15"/>
      <c r="Y861" s="15"/>
      <c r="Z861" s="15"/>
      <c r="AA861" s="15"/>
      <c r="AB861" s="15"/>
      <c r="AC861" s="15"/>
      <c r="AD861" s="15"/>
      <c r="AE861" s="15"/>
      <c r="AT861" s="264" t="s">
        <v>159</v>
      </c>
      <c r="AU861" s="264" t="s">
        <v>86</v>
      </c>
      <c r="AV861" s="15" t="s">
        <v>84</v>
      </c>
      <c r="AW861" s="15" t="s">
        <v>32</v>
      </c>
      <c r="AX861" s="15" t="s">
        <v>76</v>
      </c>
      <c r="AY861" s="264" t="s">
        <v>151</v>
      </c>
    </row>
    <row r="862" s="13" customFormat="1">
      <c r="A862" s="13"/>
      <c r="B862" s="232"/>
      <c r="C862" s="233"/>
      <c r="D862" s="234" t="s">
        <v>159</v>
      </c>
      <c r="E862" s="235" t="s">
        <v>1</v>
      </c>
      <c r="F862" s="236" t="s">
        <v>940</v>
      </c>
      <c r="G862" s="233"/>
      <c r="H862" s="237">
        <v>4.7999999999999998</v>
      </c>
      <c r="I862" s="238"/>
      <c r="J862" s="233"/>
      <c r="K862" s="233"/>
      <c r="L862" s="239"/>
      <c r="M862" s="240"/>
      <c r="N862" s="241"/>
      <c r="O862" s="241"/>
      <c r="P862" s="241"/>
      <c r="Q862" s="241"/>
      <c r="R862" s="241"/>
      <c r="S862" s="241"/>
      <c r="T862" s="242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3" t="s">
        <v>159</v>
      </c>
      <c r="AU862" s="243" t="s">
        <v>86</v>
      </c>
      <c r="AV862" s="13" t="s">
        <v>86</v>
      </c>
      <c r="AW862" s="13" t="s">
        <v>32</v>
      </c>
      <c r="AX862" s="13" t="s">
        <v>76</v>
      </c>
      <c r="AY862" s="243" t="s">
        <v>151</v>
      </c>
    </row>
    <row r="863" s="14" customFormat="1">
      <c r="A863" s="14"/>
      <c r="B863" s="244"/>
      <c r="C863" s="245"/>
      <c r="D863" s="234" t="s">
        <v>159</v>
      </c>
      <c r="E863" s="246" t="s">
        <v>1</v>
      </c>
      <c r="F863" s="247" t="s">
        <v>161</v>
      </c>
      <c r="G863" s="245"/>
      <c r="H863" s="248">
        <v>4.7999999999999998</v>
      </c>
      <c r="I863" s="249"/>
      <c r="J863" s="245"/>
      <c r="K863" s="245"/>
      <c r="L863" s="250"/>
      <c r="M863" s="251"/>
      <c r="N863" s="252"/>
      <c r="O863" s="252"/>
      <c r="P863" s="252"/>
      <c r="Q863" s="252"/>
      <c r="R863" s="252"/>
      <c r="S863" s="252"/>
      <c r="T863" s="253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4" t="s">
        <v>159</v>
      </c>
      <c r="AU863" s="254" t="s">
        <v>86</v>
      </c>
      <c r="AV863" s="14" t="s">
        <v>158</v>
      </c>
      <c r="AW863" s="14" t="s">
        <v>32</v>
      </c>
      <c r="AX863" s="14" t="s">
        <v>84</v>
      </c>
      <c r="AY863" s="254" t="s">
        <v>151</v>
      </c>
    </row>
    <row r="864" s="2" customFormat="1">
      <c r="A864" s="39"/>
      <c r="B864" s="40"/>
      <c r="C864" s="265" t="s">
        <v>614</v>
      </c>
      <c r="D864" s="265" t="s">
        <v>219</v>
      </c>
      <c r="E864" s="266" t="s">
        <v>896</v>
      </c>
      <c r="F864" s="267" t="s">
        <v>897</v>
      </c>
      <c r="G864" s="268" t="s">
        <v>232</v>
      </c>
      <c r="H864" s="269">
        <v>2.8799999999999999</v>
      </c>
      <c r="I864" s="270"/>
      <c r="J864" s="271">
        <f>ROUND(I864*H864,2)</f>
        <v>0</v>
      </c>
      <c r="K864" s="267" t="s">
        <v>157</v>
      </c>
      <c r="L864" s="272"/>
      <c r="M864" s="273" t="s">
        <v>1</v>
      </c>
      <c r="N864" s="274" t="s">
        <v>41</v>
      </c>
      <c r="O864" s="92"/>
      <c r="P864" s="228">
        <f>O864*H864</f>
        <v>0</v>
      </c>
      <c r="Q864" s="228">
        <v>0</v>
      </c>
      <c r="R864" s="228">
        <f>Q864*H864</f>
        <v>0</v>
      </c>
      <c r="S864" s="228">
        <v>0</v>
      </c>
      <c r="T864" s="229">
        <f>S864*H864</f>
        <v>0</v>
      </c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R864" s="230" t="s">
        <v>245</v>
      </c>
      <c r="AT864" s="230" t="s">
        <v>219</v>
      </c>
      <c r="AU864" s="230" t="s">
        <v>86</v>
      </c>
      <c r="AY864" s="18" t="s">
        <v>151</v>
      </c>
      <c r="BE864" s="231">
        <f>IF(N864="základní",J864,0)</f>
        <v>0</v>
      </c>
      <c r="BF864" s="231">
        <f>IF(N864="snížená",J864,0)</f>
        <v>0</v>
      </c>
      <c r="BG864" s="231">
        <f>IF(N864="zákl. přenesená",J864,0)</f>
        <v>0</v>
      </c>
      <c r="BH864" s="231">
        <f>IF(N864="sníž. přenesená",J864,0)</f>
        <v>0</v>
      </c>
      <c r="BI864" s="231">
        <f>IF(N864="nulová",J864,0)</f>
        <v>0</v>
      </c>
      <c r="BJ864" s="18" t="s">
        <v>84</v>
      </c>
      <c r="BK864" s="231">
        <f>ROUND(I864*H864,2)</f>
        <v>0</v>
      </c>
      <c r="BL864" s="18" t="s">
        <v>199</v>
      </c>
      <c r="BM864" s="230" t="s">
        <v>941</v>
      </c>
    </row>
    <row r="865" s="13" customFormat="1">
      <c r="A865" s="13"/>
      <c r="B865" s="232"/>
      <c r="C865" s="233"/>
      <c r="D865" s="234" t="s">
        <v>159</v>
      </c>
      <c r="E865" s="235" t="s">
        <v>1</v>
      </c>
      <c r="F865" s="236" t="s">
        <v>942</v>
      </c>
      <c r="G865" s="233"/>
      <c r="H865" s="237">
        <v>2.8799999999999999</v>
      </c>
      <c r="I865" s="238"/>
      <c r="J865" s="233"/>
      <c r="K865" s="233"/>
      <c r="L865" s="239"/>
      <c r="M865" s="240"/>
      <c r="N865" s="241"/>
      <c r="O865" s="241"/>
      <c r="P865" s="241"/>
      <c r="Q865" s="241"/>
      <c r="R865" s="241"/>
      <c r="S865" s="241"/>
      <c r="T865" s="242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3" t="s">
        <v>159</v>
      </c>
      <c r="AU865" s="243" t="s">
        <v>86</v>
      </c>
      <c r="AV865" s="13" t="s">
        <v>86</v>
      </c>
      <c r="AW865" s="13" t="s">
        <v>32</v>
      </c>
      <c r="AX865" s="13" t="s">
        <v>76</v>
      </c>
      <c r="AY865" s="243" t="s">
        <v>151</v>
      </c>
    </row>
    <row r="866" s="14" customFormat="1">
      <c r="A866" s="14"/>
      <c r="B866" s="244"/>
      <c r="C866" s="245"/>
      <c r="D866" s="234" t="s">
        <v>159</v>
      </c>
      <c r="E866" s="246" t="s">
        <v>1</v>
      </c>
      <c r="F866" s="247" t="s">
        <v>161</v>
      </c>
      <c r="G866" s="245"/>
      <c r="H866" s="248">
        <v>2.8799999999999999</v>
      </c>
      <c r="I866" s="249"/>
      <c r="J866" s="245"/>
      <c r="K866" s="245"/>
      <c r="L866" s="250"/>
      <c r="M866" s="251"/>
      <c r="N866" s="252"/>
      <c r="O866" s="252"/>
      <c r="P866" s="252"/>
      <c r="Q866" s="252"/>
      <c r="R866" s="252"/>
      <c r="S866" s="252"/>
      <c r="T866" s="253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4" t="s">
        <v>159</v>
      </c>
      <c r="AU866" s="254" t="s">
        <v>86</v>
      </c>
      <c r="AV866" s="14" t="s">
        <v>158</v>
      </c>
      <c r="AW866" s="14" t="s">
        <v>32</v>
      </c>
      <c r="AX866" s="14" t="s">
        <v>84</v>
      </c>
      <c r="AY866" s="254" t="s">
        <v>151</v>
      </c>
    </row>
    <row r="867" s="2" customFormat="1">
      <c r="A867" s="39"/>
      <c r="B867" s="40"/>
      <c r="C867" s="219" t="s">
        <v>943</v>
      </c>
      <c r="D867" s="219" t="s">
        <v>153</v>
      </c>
      <c r="E867" s="220" t="s">
        <v>944</v>
      </c>
      <c r="F867" s="221" t="s">
        <v>945</v>
      </c>
      <c r="G867" s="222" t="s">
        <v>215</v>
      </c>
      <c r="H867" s="223">
        <v>0.11700000000000001</v>
      </c>
      <c r="I867" s="224"/>
      <c r="J867" s="225">
        <f>ROUND(I867*H867,2)</f>
        <v>0</v>
      </c>
      <c r="K867" s="221" t="s">
        <v>157</v>
      </c>
      <c r="L867" s="45"/>
      <c r="M867" s="226" t="s">
        <v>1</v>
      </c>
      <c r="N867" s="227" t="s">
        <v>41</v>
      </c>
      <c r="O867" s="92"/>
      <c r="P867" s="228">
        <f>O867*H867</f>
        <v>0</v>
      </c>
      <c r="Q867" s="228">
        <v>0</v>
      </c>
      <c r="R867" s="228">
        <f>Q867*H867</f>
        <v>0</v>
      </c>
      <c r="S867" s="228">
        <v>0</v>
      </c>
      <c r="T867" s="229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30" t="s">
        <v>199</v>
      </c>
      <c r="AT867" s="230" t="s">
        <v>153</v>
      </c>
      <c r="AU867" s="230" t="s">
        <v>86</v>
      </c>
      <c r="AY867" s="18" t="s">
        <v>151</v>
      </c>
      <c r="BE867" s="231">
        <f>IF(N867="základní",J867,0)</f>
        <v>0</v>
      </c>
      <c r="BF867" s="231">
        <f>IF(N867="snížená",J867,0)</f>
        <v>0</v>
      </c>
      <c r="BG867" s="231">
        <f>IF(N867="zákl. přenesená",J867,0)</f>
        <v>0</v>
      </c>
      <c r="BH867" s="231">
        <f>IF(N867="sníž. přenesená",J867,0)</f>
        <v>0</v>
      </c>
      <c r="BI867" s="231">
        <f>IF(N867="nulová",J867,0)</f>
        <v>0</v>
      </c>
      <c r="BJ867" s="18" t="s">
        <v>84</v>
      </c>
      <c r="BK867" s="231">
        <f>ROUND(I867*H867,2)</f>
        <v>0</v>
      </c>
      <c r="BL867" s="18" t="s">
        <v>199</v>
      </c>
      <c r="BM867" s="230" t="s">
        <v>946</v>
      </c>
    </row>
    <row r="868" s="12" customFormat="1" ht="22.8" customHeight="1">
      <c r="A868" s="12"/>
      <c r="B868" s="203"/>
      <c r="C868" s="204"/>
      <c r="D868" s="205" t="s">
        <v>75</v>
      </c>
      <c r="E868" s="217" t="s">
        <v>947</v>
      </c>
      <c r="F868" s="217" t="s">
        <v>948</v>
      </c>
      <c r="G868" s="204"/>
      <c r="H868" s="204"/>
      <c r="I868" s="207"/>
      <c r="J868" s="218">
        <f>BK868</f>
        <v>0</v>
      </c>
      <c r="K868" s="204"/>
      <c r="L868" s="209"/>
      <c r="M868" s="210"/>
      <c r="N868" s="211"/>
      <c r="O868" s="211"/>
      <c r="P868" s="212">
        <f>SUM(P869:P881)</f>
        <v>0</v>
      </c>
      <c r="Q868" s="211"/>
      <c r="R868" s="212">
        <f>SUM(R869:R881)</f>
        <v>0</v>
      </c>
      <c r="S868" s="211"/>
      <c r="T868" s="213">
        <f>SUM(T869:T881)</f>
        <v>0</v>
      </c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R868" s="214" t="s">
        <v>86</v>
      </c>
      <c r="AT868" s="215" t="s">
        <v>75</v>
      </c>
      <c r="AU868" s="215" t="s">
        <v>84</v>
      </c>
      <c r="AY868" s="214" t="s">
        <v>151</v>
      </c>
      <c r="BK868" s="216">
        <f>SUM(BK869:BK881)</f>
        <v>0</v>
      </c>
    </row>
    <row r="869" s="2" customFormat="1">
      <c r="A869" s="39"/>
      <c r="B869" s="40"/>
      <c r="C869" s="219" t="s">
        <v>620</v>
      </c>
      <c r="D869" s="219" t="s">
        <v>153</v>
      </c>
      <c r="E869" s="220" t="s">
        <v>949</v>
      </c>
      <c r="F869" s="221" t="s">
        <v>950</v>
      </c>
      <c r="G869" s="222" t="s">
        <v>198</v>
      </c>
      <c r="H869" s="223">
        <v>5</v>
      </c>
      <c r="I869" s="224"/>
      <c r="J869" s="225">
        <f>ROUND(I869*H869,2)</f>
        <v>0</v>
      </c>
      <c r="K869" s="221" t="s">
        <v>1</v>
      </c>
      <c r="L869" s="45"/>
      <c r="M869" s="226" t="s">
        <v>1</v>
      </c>
      <c r="N869" s="227" t="s">
        <v>41</v>
      </c>
      <c r="O869" s="92"/>
      <c r="P869" s="228">
        <f>O869*H869</f>
        <v>0</v>
      </c>
      <c r="Q869" s="228">
        <v>0</v>
      </c>
      <c r="R869" s="228">
        <f>Q869*H869</f>
        <v>0</v>
      </c>
      <c r="S869" s="228">
        <v>0</v>
      </c>
      <c r="T869" s="229">
        <f>S869*H869</f>
        <v>0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30" t="s">
        <v>199</v>
      </c>
      <c r="AT869" s="230" t="s">
        <v>153</v>
      </c>
      <c r="AU869" s="230" t="s">
        <v>86</v>
      </c>
      <c r="AY869" s="18" t="s">
        <v>151</v>
      </c>
      <c r="BE869" s="231">
        <f>IF(N869="základní",J869,0)</f>
        <v>0</v>
      </c>
      <c r="BF869" s="231">
        <f>IF(N869="snížená",J869,0)</f>
        <v>0</v>
      </c>
      <c r="BG869" s="231">
        <f>IF(N869="zákl. přenesená",J869,0)</f>
        <v>0</v>
      </c>
      <c r="BH869" s="231">
        <f>IF(N869="sníž. přenesená",J869,0)</f>
        <v>0</v>
      </c>
      <c r="BI869" s="231">
        <f>IF(N869="nulová",J869,0)</f>
        <v>0</v>
      </c>
      <c r="BJ869" s="18" t="s">
        <v>84</v>
      </c>
      <c r="BK869" s="231">
        <f>ROUND(I869*H869,2)</f>
        <v>0</v>
      </c>
      <c r="BL869" s="18" t="s">
        <v>199</v>
      </c>
      <c r="BM869" s="230" t="s">
        <v>951</v>
      </c>
    </row>
    <row r="870" s="15" customFormat="1">
      <c r="A870" s="15"/>
      <c r="B870" s="255"/>
      <c r="C870" s="256"/>
      <c r="D870" s="234" t="s">
        <v>159</v>
      </c>
      <c r="E870" s="257" t="s">
        <v>1</v>
      </c>
      <c r="F870" s="258" t="s">
        <v>952</v>
      </c>
      <c r="G870" s="256"/>
      <c r="H870" s="257" t="s">
        <v>1</v>
      </c>
      <c r="I870" s="259"/>
      <c r="J870" s="256"/>
      <c r="K870" s="256"/>
      <c r="L870" s="260"/>
      <c r="M870" s="261"/>
      <c r="N870" s="262"/>
      <c r="O870" s="262"/>
      <c r="P870" s="262"/>
      <c r="Q870" s="262"/>
      <c r="R870" s="262"/>
      <c r="S870" s="262"/>
      <c r="T870" s="263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T870" s="264" t="s">
        <v>159</v>
      </c>
      <c r="AU870" s="264" t="s">
        <v>86</v>
      </c>
      <c r="AV870" s="15" t="s">
        <v>84</v>
      </c>
      <c r="AW870" s="15" t="s">
        <v>32</v>
      </c>
      <c r="AX870" s="15" t="s">
        <v>76</v>
      </c>
      <c r="AY870" s="264" t="s">
        <v>151</v>
      </c>
    </row>
    <row r="871" s="15" customFormat="1">
      <c r="A871" s="15"/>
      <c r="B871" s="255"/>
      <c r="C871" s="256"/>
      <c r="D871" s="234" t="s">
        <v>159</v>
      </c>
      <c r="E871" s="257" t="s">
        <v>1</v>
      </c>
      <c r="F871" s="258" t="s">
        <v>349</v>
      </c>
      <c r="G871" s="256"/>
      <c r="H871" s="257" t="s">
        <v>1</v>
      </c>
      <c r="I871" s="259"/>
      <c r="J871" s="256"/>
      <c r="K871" s="256"/>
      <c r="L871" s="260"/>
      <c r="M871" s="261"/>
      <c r="N871" s="262"/>
      <c r="O871" s="262"/>
      <c r="P871" s="262"/>
      <c r="Q871" s="262"/>
      <c r="R871" s="262"/>
      <c r="S871" s="262"/>
      <c r="T871" s="263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64" t="s">
        <v>159</v>
      </c>
      <c r="AU871" s="264" t="s">
        <v>86</v>
      </c>
      <c r="AV871" s="15" t="s">
        <v>84</v>
      </c>
      <c r="AW871" s="15" t="s">
        <v>32</v>
      </c>
      <c r="AX871" s="15" t="s">
        <v>76</v>
      </c>
      <c r="AY871" s="264" t="s">
        <v>151</v>
      </c>
    </row>
    <row r="872" s="13" customFormat="1">
      <c r="A872" s="13"/>
      <c r="B872" s="232"/>
      <c r="C872" s="233"/>
      <c r="D872" s="234" t="s">
        <v>159</v>
      </c>
      <c r="E872" s="235" t="s">
        <v>1</v>
      </c>
      <c r="F872" s="236" t="s">
        <v>165</v>
      </c>
      <c r="G872" s="233"/>
      <c r="H872" s="237">
        <v>3</v>
      </c>
      <c r="I872" s="238"/>
      <c r="J872" s="233"/>
      <c r="K872" s="233"/>
      <c r="L872" s="239"/>
      <c r="M872" s="240"/>
      <c r="N872" s="241"/>
      <c r="O872" s="241"/>
      <c r="P872" s="241"/>
      <c r="Q872" s="241"/>
      <c r="R872" s="241"/>
      <c r="S872" s="241"/>
      <c r="T872" s="242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3" t="s">
        <v>159</v>
      </c>
      <c r="AU872" s="243" t="s">
        <v>86</v>
      </c>
      <c r="AV872" s="13" t="s">
        <v>86</v>
      </c>
      <c r="AW872" s="13" t="s">
        <v>32</v>
      </c>
      <c r="AX872" s="13" t="s">
        <v>76</v>
      </c>
      <c r="AY872" s="243" t="s">
        <v>151</v>
      </c>
    </row>
    <row r="873" s="13" customFormat="1">
      <c r="A873" s="13"/>
      <c r="B873" s="232"/>
      <c r="C873" s="233"/>
      <c r="D873" s="234" t="s">
        <v>159</v>
      </c>
      <c r="E873" s="235" t="s">
        <v>1</v>
      </c>
      <c r="F873" s="236" t="s">
        <v>350</v>
      </c>
      <c r="G873" s="233"/>
      <c r="H873" s="237">
        <v>2</v>
      </c>
      <c r="I873" s="238"/>
      <c r="J873" s="233"/>
      <c r="K873" s="233"/>
      <c r="L873" s="239"/>
      <c r="M873" s="240"/>
      <c r="N873" s="241"/>
      <c r="O873" s="241"/>
      <c r="P873" s="241"/>
      <c r="Q873" s="241"/>
      <c r="R873" s="241"/>
      <c r="S873" s="241"/>
      <c r="T873" s="242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43" t="s">
        <v>159</v>
      </c>
      <c r="AU873" s="243" t="s">
        <v>86</v>
      </c>
      <c r="AV873" s="13" t="s">
        <v>86</v>
      </c>
      <c r="AW873" s="13" t="s">
        <v>32</v>
      </c>
      <c r="AX873" s="13" t="s">
        <v>76</v>
      </c>
      <c r="AY873" s="243" t="s">
        <v>151</v>
      </c>
    </row>
    <row r="874" s="14" customFormat="1">
      <c r="A874" s="14"/>
      <c r="B874" s="244"/>
      <c r="C874" s="245"/>
      <c r="D874" s="234" t="s">
        <v>159</v>
      </c>
      <c r="E874" s="246" t="s">
        <v>1</v>
      </c>
      <c r="F874" s="247" t="s">
        <v>161</v>
      </c>
      <c r="G874" s="245"/>
      <c r="H874" s="248">
        <v>5</v>
      </c>
      <c r="I874" s="249"/>
      <c r="J874" s="245"/>
      <c r="K874" s="245"/>
      <c r="L874" s="250"/>
      <c r="M874" s="251"/>
      <c r="N874" s="252"/>
      <c r="O874" s="252"/>
      <c r="P874" s="252"/>
      <c r="Q874" s="252"/>
      <c r="R874" s="252"/>
      <c r="S874" s="252"/>
      <c r="T874" s="253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4" t="s">
        <v>159</v>
      </c>
      <c r="AU874" s="254" t="s">
        <v>86</v>
      </c>
      <c r="AV874" s="14" t="s">
        <v>158</v>
      </c>
      <c r="AW874" s="14" t="s">
        <v>32</v>
      </c>
      <c r="AX874" s="14" t="s">
        <v>84</v>
      </c>
      <c r="AY874" s="254" t="s">
        <v>151</v>
      </c>
    </row>
    <row r="875" s="2" customFormat="1" ht="33" customHeight="1">
      <c r="A875" s="39"/>
      <c r="B875" s="40"/>
      <c r="C875" s="219" t="s">
        <v>953</v>
      </c>
      <c r="D875" s="219" t="s">
        <v>153</v>
      </c>
      <c r="E875" s="220" t="s">
        <v>954</v>
      </c>
      <c r="F875" s="221" t="s">
        <v>955</v>
      </c>
      <c r="G875" s="222" t="s">
        <v>379</v>
      </c>
      <c r="H875" s="223">
        <v>5</v>
      </c>
      <c r="I875" s="224"/>
      <c r="J875" s="225">
        <f>ROUND(I875*H875,2)</f>
        <v>0</v>
      </c>
      <c r="K875" s="221" t="s">
        <v>1</v>
      </c>
      <c r="L875" s="45"/>
      <c r="M875" s="226" t="s">
        <v>1</v>
      </c>
      <c r="N875" s="227" t="s">
        <v>41</v>
      </c>
      <c r="O875" s="92"/>
      <c r="P875" s="228">
        <f>O875*H875</f>
        <v>0</v>
      </c>
      <c r="Q875" s="228">
        <v>0</v>
      </c>
      <c r="R875" s="228">
        <f>Q875*H875</f>
        <v>0</v>
      </c>
      <c r="S875" s="228">
        <v>0</v>
      </c>
      <c r="T875" s="229">
        <f>S875*H875</f>
        <v>0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30" t="s">
        <v>199</v>
      </c>
      <c r="AT875" s="230" t="s">
        <v>153</v>
      </c>
      <c r="AU875" s="230" t="s">
        <v>86</v>
      </c>
      <c r="AY875" s="18" t="s">
        <v>151</v>
      </c>
      <c r="BE875" s="231">
        <f>IF(N875="základní",J875,0)</f>
        <v>0</v>
      </c>
      <c r="BF875" s="231">
        <f>IF(N875="snížená",J875,0)</f>
        <v>0</v>
      </c>
      <c r="BG875" s="231">
        <f>IF(N875="zákl. přenesená",J875,0)</f>
        <v>0</v>
      </c>
      <c r="BH875" s="231">
        <f>IF(N875="sníž. přenesená",J875,0)</f>
        <v>0</v>
      </c>
      <c r="BI875" s="231">
        <f>IF(N875="nulová",J875,0)</f>
        <v>0</v>
      </c>
      <c r="BJ875" s="18" t="s">
        <v>84</v>
      </c>
      <c r="BK875" s="231">
        <f>ROUND(I875*H875,2)</f>
        <v>0</v>
      </c>
      <c r="BL875" s="18" t="s">
        <v>199</v>
      </c>
      <c r="BM875" s="230" t="s">
        <v>956</v>
      </c>
    </row>
    <row r="876" s="15" customFormat="1">
      <c r="A876" s="15"/>
      <c r="B876" s="255"/>
      <c r="C876" s="256"/>
      <c r="D876" s="234" t="s">
        <v>159</v>
      </c>
      <c r="E876" s="257" t="s">
        <v>1</v>
      </c>
      <c r="F876" s="258" t="s">
        <v>952</v>
      </c>
      <c r="G876" s="256"/>
      <c r="H876" s="257" t="s">
        <v>1</v>
      </c>
      <c r="I876" s="259"/>
      <c r="J876" s="256"/>
      <c r="K876" s="256"/>
      <c r="L876" s="260"/>
      <c r="M876" s="261"/>
      <c r="N876" s="262"/>
      <c r="O876" s="262"/>
      <c r="P876" s="262"/>
      <c r="Q876" s="262"/>
      <c r="R876" s="262"/>
      <c r="S876" s="262"/>
      <c r="T876" s="263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T876" s="264" t="s">
        <v>159</v>
      </c>
      <c r="AU876" s="264" t="s">
        <v>86</v>
      </c>
      <c r="AV876" s="15" t="s">
        <v>84</v>
      </c>
      <c r="AW876" s="15" t="s">
        <v>32</v>
      </c>
      <c r="AX876" s="15" t="s">
        <v>76</v>
      </c>
      <c r="AY876" s="264" t="s">
        <v>151</v>
      </c>
    </row>
    <row r="877" s="15" customFormat="1">
      <c r="A877" s="15"/>
      <c r="B877" s="255"/>
      <c r="C877" s="256"/>
      <c r="D877" s="234" t="s">
        <v>159</v>
      </c>
      <c r="E877" s="257" t="s">
        <v>1</v>
      </c>
      <c r="F877" s="258" t="s">
        <v>349</v>
      </c>
      <c r="G877" s="256"/>
      <c r="H877" s="257" t="s">
        <v>1</v>
      </c>
      <c r="I877" s="259"/>
      <c r="J877" s="256"/>
      <c r="K877" s="256"/>
      <c r="L877" s="260"/>
      <c r="M877" s="261"/>
      <c r="N877" s="262"/>
      <c r="O877" s="262"/>
      <c r="P877" s="262"/>
      <c r="Q877" s="262"/>
      <c r="R877" s="262"/>
      <c r="S877" s="262"/>
      <c r="T877" s="263"/>
      <c r="U877" s="15"/>
      <c r="V877" s="15"/>
      <c r="W877" s="15"/>
      <c r="X877" s="15"/>
      <c r="Y877" s="15"/>
      <c r="Z877" s="15"/>
      <c r="AA877" s="15"/>
      <c r="AB877" s="15"/>
      <c r="AC877" s="15"/>
      <c r="AD877" s="15"/>
      <c r="AE877" s="15"/>
      <c r="AT877" s="264" t="s">
        <v>159</v>
      </c>
      <c r="AU877" s="264" t="s">
        <v>86</v>
      </c>
      <c r="AV877" s="15" t="s">
        <v>84</v>
      </c>
      <c r="AW877" s="15" t="s">
        <v>32</v>
      </c>
      <c r="AX877" s="15" t="s">
        <v>76</v>
      </c>
      <c r="AY877" s="264" t="s">
        <v>151</v>
      </c>
    </row>
    <row r="878" s="13" customFormat="1">
      <c r="A878" s="13"/>
      <c r="B878" s="232"/>
      <c r="C878" s="233"/>
      <c r="D878" s="234" t="s">
        <v>159</v>
      </c>
      <c r="E878" s="235" t="s">
        <v>1</v>
      </c>
      <c r="F878" s="236" t="s">
        <v>165</v>
      </c>
      <c r="G878" s="233"/>
      <c r="H878" s="237">
        <v>3</v>
      </c>
      <c r="I878" s="238"/>
      <c r="J878" s="233"/>
      <c r="K878" s="233"/>
      <c r="L878" s="239"/>
      <c r="M878" s="240"/>
      <c r="N878" s="241"/>
      <c r="O878" s="241"/>
      <c r="P878" s="241"/>
      <c r="Q878" s="241"/>
      <c r="R878" s="241"/>
      <c r="S878" s="241"/>
      <c r="T878" s="242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3" t="s">
        <v>159</v>
      </c>
      <c r="AU878" s="243" t="s">
        <v>86</v>
      </c>
      <c r="AV878" s="13" t="s">
        <v>86</v>
      </c>
      <c r="AW878" s="13" t="s">
        <v>32</v>
      </c>
      <c r="AX878" s="13" t="s">
        <v>76</v>
      </c>
      <c r="AY878" s="243" t="s">
        <v>151</v>
      </c>
    </row>
    <row r="879" s="13" customFormat="1">
      <c r="A879" s="13"/>
      <c r="B879" s="232"/>
      <c r="C879" s="233"/>
      <c r="D879" s="234" t="s">
        <v>159</v>
      </c>
      <c r="E879" s="235" t="s">
        <v>1</v>
      </c>
      <c r="F879" s="236" t="s">
        <v>350</v>
      </c>
      <c r="G879" s="233"/>
      <c r="H879" s="237">
        <v>2</v>
      </c>
      <c r="I879" s="238"/>
      <c r="J879" s="233"/>
      <c r="K879" s="233"/>
      <c r="L879" s="239"/>
      <c r="M879" s="240"/>
      <c r="N879" s="241"/>
      <c r="O879" s="241"/>
      <c r="P879" s="241"/>
      <c r="Q879" s="241"/>
      <c r="R879" s="241"/>
      <c r="S879" s="241"/>
      <c r="T879" s="242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43" t="s">
        <v>159</v>
      </c>
      <c r="AU879" s="243" t="s">
        <v>86</v>
      </c>
      <c r="AV879" s="13" t="s">
        <v>86</v>
      </c>
      <c r="AW879" s="13" t="s">
        <v>32</v>
      </c>
      <c r="AX879" s="13" t="s">
        <v>76</v>
      </c>
      <c r="AY879" s="243" t="s">
        <v>151</v>
      </c>
    </row>
    <row r="880" s="14" customFormat="1">
      <c r="A880" s="14"/>
      <c r="B880" s="244"/>
      <c r="C880" s="245"/>
      <c r="D880" s="234" t="s">
        <v>159</v>
      </c>
      <c r="E880" s="246" t="s">
        <v>1</v>
      </c>
      <c r="F880" s="247" t="s">
        <v>161</v>
      </c>
      <c r="G880" s="245"/>
      <c r="H880" s="248">
        <v>5</v>
      </c>
      <c r="I880" s="249"/>
      <c r="J880" s="245"/>
      <c r="K880" s="245"/>
      <c r="L880" s="250"/>
      <c r="M880" s="251"/>
      <c r="N880" s="252"/>
      <c r="O880" s="252"/>
      <c r="P880" s="252"/>
      <c r="Q880" s="252"/>
      <c r="R880" s="252"/>
      <c r="S880" s="252"/>
      <c r="T880" s="253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4" t="s">
        <v>159</v>
      </c>
      <c r="AU880" s="254" t="s">
        <v>86</v>
      </c>
      <c r="AV880" s="14" t="s">
        <v>158</v>
      </c>
      <c r="AW880" s="14" t="s">
        <v>32</v>
      </c>
      <c r="AX880" s="14" t="s">
        <v>84</v>
      </c>
      <c r="AY880" s="254" t="s">
        <v>151</v>
      </c>
    </row>
    <row r="881" s="2" customFormat="1">
      <c r="A881" s="39"/>
      <c r="B881" s="40"/>
      <c r="C881" s="219" t="s">
        <v>626</v>
      </c>
      <c r="D881" s="219" t="s">
        <v>153</v>
      </c>
      <c r="E881" s="220" t="s">
        <v>957</v>
      </c>
      <c r="F881" s="221" t="s">
        <v>958</v>
      </c>
      <c r="G881" s="222" t="s">
        <v>215</v>
      </c>
      <c r="H881" s="223">
        <v>0.29999999999999999</v>
      </c>
      <c r="I881" s="224"/>
      <c r="J881" s="225">
        <f>ROUND(I881*H881,2)</f>
        <v>0</v>
      </c>
      <c r="K881" s="221" t="s">
        <v>157</v>
      </c>
      <c r="L881" s="45"/>
      <c r="M881" s="226" t="s">
        <v>1</v>
      </c>
      <c r="N881" s="227" t="s">
        <v>41</v>
      </c>
      <c r="O881" s="92"/>
      <c r="P881" s="228">
        <f>O881*H881</f>
        <v>0</v>
      </c>
      <c r="Q881" s="228">
        <v>0</v>
      </c>
      <c r="R881" s="228">
        <f>Q881*H881</f>
        <v>0</v>
      </c>
      <c r="S881" s="228">
        <v>0</v>
      </c>
      <c r="T881" s="229">
        <f>S881*H881</f>
        <v>0</v>
      </c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R881" s="230" t="s">
        <v>199</v>
      </c>
      <c r="AT881" s="230" t="s">
        <v>153</v>
      </c>
      <c r="AU881" s="230" t="s">
        <v>86</v>
      </c>
      <c r="AY881" s="18" t="s">
        <v>151</v>
      </c>
      <c r="BE881" s="231">
        <f>IF(N881="základní",J881,0)</f>
        <v>0</v>
      </c>
      <c r="BF881" s="231">
        <f>IF(N881="snížená",J881,0)</f>
        <v>0</v>
      </c>
      <c r="BG881" s="231">
        <f>IF(N881="zákl. přenesená",J881,0)</f>
        <v>0</v>
      </c>
      <c r="BH881" s="231">
        <f>IF(N881="sníž. přenesená",J881,0)</f>
        <v>0</v>
      </c>
      <c r="BI881" s="231">
        <f>IF(N881="nulová",J881,0)</f>
        <v>0</v>
      </c>
      <c r="BJ881" s="18" t="s">
        <v>84</v>
      </c>
      <c r="BK881" s="231">
        <f>ROUND(I881*H881,2)</f>
        <v>0</v>
      </c>
      <c r="BL881" s="18" t="s">
        <v>199</v>
      </c>
      <c r="BM881" s="230" t="s">
        <v>959</v>
      </c>
    </row>
    <row r="882" s="12" customFormat="1" ht="22.8" customHeight="1">
      <c r="A882" s="12"/>
      <c r="B882" s="203"/>
      <c r="C882" s="204"/>
      <c r="D882" s="205" t="s">
        <v>75</v>
      </c>
      <c r="E882" s="217" t="s">
        <v>960</v>
      </c>
      <c r="F882" s="217" t="s">
        <v>961</v>
      </c>
      <c r="G882" s="204"/>
      <c r="H882" s="204"/>
      <c r="I882" s="207"/>
      <c r="J882" s="218">
        <f>BK882</f>
        <v>0</v>
      </c>
      <c r="K882" s="204"/>
      <c r="L882" s="209"/>
      <c r="M882" s="210"/>
      <c r="N882" s="211"/>
      <c r="O882" s="211"/>
      <c r="P882" s="212">
        <f>SUM(P883:P908)</f>
        <v>0</v>
      </c>
      <c r="Q882" s="211"/>
      <c r="R882" s="212">
        <f>SUM(R883:R908)</f>
        <v>0</v>
      </c>
      <c r="S882" s="211"/>
      <c r="T882" s="213">
        <f>SUM(T883:T908)</f>
        <v>0</v>
      </c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R882" s="214" t="s">
        <v>86</v>
      </c>
      <c r="AT882" s="215" t="s">
        <v>75</v>
      </c>
      <c r="AU882" s="215" t="s">
        <v>84</v>
      </c>
      <c r="AY882" s="214" t="s">
        <v>151</v>
      </c>
      <c r="BK882" s="216">
        <f>SUM(BK883:BK908)</f>
        <v>0</v>
      </c>
    </row>
    <row r="883" s="2" customFormat="1">
      <c r="A883" s="39"/>
      <c r="B883" s="40"/>
      <c r="C883" s="219" t="s">
        <v>962</v>
      </c>
      <c r="D883" s="219" t="s">
        <v>153</v>
      </c>
      <c r="E883" s="220" t="s">
        <v>963</v>
      </c>
      <c r="F883" s="221" t="s">
        <v>964</v>
      </c>
      <c r="G883" s="222" t="s">
        <v>232</v>
      </c>
      <c r="H883" s="223">
        <v>1.3500000000000001</v>
      </c>
      <c r="I883" s="224"/>
      <c r="J883" s="225">
        <f>ROUND(I883*H883,2)</f>
        <v>0</v>
      </c>
      <c r="K883" s="221" t="s">
        <v>157</v>
      </c>
      <c r="L883" s="45"/>
      <c r="M883" s="226" t="s">
        <v>1</v>
      </c>
      <c r="N883" s="227" t="s">
        <v>41</v>
      </c>
      <c r="O883" s="92"/>
      <c r="P883" s="228">
        <f>O883*H883</f>
        <v>0</v>
      </c>
      <c r="Q883" s="228">
        <v>0</v>
      </c>
      <c r="R883" s="228">
        <f>Q883*H883</f>
        <v>0</v>
      </c>
      <c r="S883" s="228">
        <v>0</v>
      </c>
      <c r="T883" s="229">
        <f>S883*H883</f>
        <v>0</v>
      </c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R883" s="230" t="s">
        <v>199</v>
      </c>
      <c r="AT883" s="230" t="s">
        <v>153</v>
      </c>
      <c r="AU883" s="230" t="s">
        <v>86</v>
      </c>
      <c r="AY883" s="18" t="s">
        <v>151</v>
      </c>
      <c r="BE883" s="231">
        <f>IF(N883="základní",J883,0)</f>
        <v>0</v>
      </c>
      <c r="BF883" s="231">
        <f>IF(N883="snížená",J883,0)</f>
        <v>0</v>
      </c>
      <c r="BG883" s="231">
        <f>IF(N883="zákl. přenesená",J883,0)</f>
        <v>0</v>
      </c>
      <c r="BH883" s="231">
        <f>IF(N883="sníž. přenesená",J883,0)</f>
        <v>0</v>
      </c>
      <c r="BI883" s="231">
        <f>IF(N883="nulová",J883,0)</f>
        <v>0</v>
      </c>
      <c r="BJ883" s="18" t="s">
        <v>84</v>
      </c>
      <c r="BK883" s="231">
        <f>ROUND(I883*H883,2)</f>
        <v>0</v>
      </c>
      <c r="BL883" s="18" t="s">
        <v>199</v>
      </c>
      <c r="BM883" s="230" t="s">
        <v>965</v>
      </c>
    </row>
    <row r="884" s="15" customFormat="1">
      <c r="A884" s="15"/>
      <c r="B884" s="255"/>
      <c r="C884" s="256"/>
      <c r="D884" s="234" t="s">
        <v>159</v>
      </c>
      <c r="E884" s="257" t="s">
        <v>1</v>
      </c>
      <c r="F884" s="258" t="s">
        <v>534</v>
      </c>
      <c r="G884" s="256"/>
      <c r="H884" s="257" t="s">
        <v>1</v>
      </c>
      <c r="I884" s="259"/>
      <c r="J884" s="256"/>
      <c r="K884" s="256"/>
      <c r="L884" s="260"/>
      <c r="M884" s="261"/>
      <c r="N884" s="262"/>
      <c r="O884" s="262"/>
      <c r="P884" s="262"/>
      <c r="Q884" s="262"/>
      <c r="R884" s="262"/>
      <c r="S884" s="262"/>
      <c r="T884" s="263"/>
      <c r="U884" s="15"/>
      <c r="V884" s="15"/>
      <c r="W884" s="15"/>
      <c r="X884" s="15"/>
      <c r="Y884" s="15"/>
      <c r="Z884" s="15"/>
      <c r="AA884" s="15"/>
      <c r="AB884" s="15"/>
      <c r="AC884" s="15"/>
      <c r="AD884" s="15"/>
      <c r="AE884" s="15"/>
      <c r="AT884" s="264" t="s">
        <v>159</v>
      </c>
      <c r="AU884" s="264" t="s">
        <v>86</v>
      </c>
      <c r="AV884" s="15" t="s">
        <v>84</v>
      </c>
      <c r="AW884" s="15" t="s">
        <v>32</v>
      </c>
      <c r="AX884" s="15" t="s">
        <v>76</v>
      </c>
      <c r="AY884" s="264" t="s">
        <v>151</v>
      </c>
    </row>
    <row r="885" s="13" customFormat="1">
      <c r="A885" s="13"/>
      <c r="B885" s="232"/>
      <c r="C885" s="233"/>
      <c r="D885" s="234" t="s">
        <v>159</v>
      </c>
      <c r="E885" s="235" t="s">
        <v>1</v>
      </c>
      <c r="F885" s="236" t="s">
        <v>747</v>
      </c>
      <c r="G885" s="233"/>
      <c r="H885" s="237">
        <v>1.3500000000000001</v>
      </c>
      <c r="I885" s="238"/>
      <c r="J885" s="233"/>
      <c r="K885" s="233"/>
      <c r="L885" s="239"/>
      <c r="M885" s="240"/>
      <c r="N885" s="241"/>
      <c r="O885" s="241"/>
      <c r="P885" s="241"/>
      <c r="Q885" s="241"/>
      <c r="R885" s="241"/>
      <c r="S885" s="241"/>
      <c r="T885" s="242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3" t="s">
        <v>159</v>
      </c>
      <c r="AU885" s="243" t="s">
        <v>86</v>
      </c>
      <c r="AV885" s="13" t="s">
        <v>86</v>
      </c>
      <c r="AW885" s="13" t="s">
        <v>32</v>
      </c>
      <c r="AX885" s="13" t="s">
        <v>76</v>
      </c>
      <c r="AY885" s="243" t="s">
        <v>151</v>
      </c>
    </row>
    <row r="886" s="14" customFormat="1">
      <c r="A886" s="14"/>
      <c r="B886" s="244"/>
      <c r="C886" s="245"/>
      <c r="D886" s="234" t="s">
        <v>159</v>
      </c>
      <c r="E886" s="246" t="s">
        <v>1</v>
      </c>
      <c r="F886" s="247" t="s">
        <v>161</v>
      </c>
      <c r="G886" s="245"/>
      <c r="H886" s="248">
        <v>1.3500000000000001</v>
      </c>
      <c r="I886" s="249"/>
      <c r="J886" s="245"/>
      <c r="K886" s="245"/>
      <c r="L886" s="250"/>
      <c r="M886" s="251"/>
      <c r="N886" s="252"/>
      <c r="O886" s="252"/>
      <c r="P886" s="252"/>
      <c r="Q886" s="252"/>
      <c r="R886" s="252"/>
      <c r="S886" s="252"/>
      <c r="T886" s="253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4" t="s">
        <v>159</v>
      </c>
      <c r="AU886" s="254" t="s">
        <v>86</v>
      </c>
      <c r="AV886" s="14" t="s">
        <v>158</v>
      </c>
      <c r="AW886" s="14" t="s">
        <v>32</v>
      </c>
      <c r="AX886" s="14" t="s">
        <v>84</v>
      </c>
      <c r="AY886" s="254" t="s">
        <v>151</v>
      </c>
    </row>
    <row r="887" s="2" customFormat="1">
      <c r="A887" s="39"/>
      <c r="B887" s="40"/>
      <c r="C887" s="219" t="s">
        <v>629</v>
      </c>
      <c r="D887" s="219" t="s">
        <v>153</v>
      </c>
      <c r="E887" s="220" t="s">
        <v>966</v>
      </c>
      <c r="F887" s="221" t="s">
        <v>967</v>
      </c>
      <c r="G887" s="222" t="s">
        <v>232</v>
      </c>
      <c r="H887" s="223">
        <v>303.06799999999998</v>
      </c>
      <c r="I887" s="224"/>
      <c r="J887" s="225">
        <f>ROUND(I887*H887,2)</f>
        <v>0</v>
      </c>
      <c r="K887" s="221" t="s">
        <v>157</v>
      </c>
      <c r="L887" s="45"/>
      <c r="M887" s="226" t="s">
        <v>1</v>
      </c>
      <c r="N887" s="227" t="s">
        <v>41</v>
      </c>
      <c r="O887" s="92"/>
      <c r="P887" s="228">
        <f>O887*H887</f>
        <v>0</v>
      </c>
      <c r="Q887" s="228">
        <v>0</v>
      </c>
      <c r="R887" s="228">
        <f>Q887*H887</f>
        <v>0</v>
      </c>
      <c r="S887" s="228">
        <v>0</v>
      </c>
      <c r="T887" s="229">
        <f>S887*H887</f>
        <v>0</v>
      </c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R887" s="230" t="s">
        <v>199</v>
      </c>
      <c r="AT887" s="230" t="s">
        <v>153</v>
      </c>
      <c r="AU887" s="230" t="s">
        <v>86</v>
      </c>
      <c r="AY887" s="18" t="s">
        <v>151</v>
      </c>
      <c r="BE887" s="231">
        <f>IF(N887="základní",J887,0)</f>
        <v>0</v>
      </c>
      <c r="BF887" s="231">
        <f>IF(N887="snížená",J887,0)</f>
        <v>0</v>
      </c>
      <c r="BG887" s="231">
        <f>IF(N887="zákl. přenesená",J887,0)</f>
        <v>0</v>
      </c>
      <c r="BH887" s="231">
        <f>IF(N887="sníž. přenesená",J887,0)</f>
        <v>0</v>
      </c>
      <c r="BI887" s="231">
        <f>IF(N887="nulová",J887,0)</f>
        <v>0</v>
      </c>
      <c r="BJ887" s="18" t="s">
        <v>84</v>
      </c>
      <c r="BK887" s="231">
        <f>ROUND(I887*H887,2)</f>
        <v>0</v>
      </c>
      <c r="BL887" s="18" t="s">
        <v>199</v>
      </c>
      <c r="BM887" s="230" t="s">
        <v>968</v>
      </c>
    </row>
    <row r="888" s="15" customFormat="1">
      <c r="A888" s="15"/>
      <c r="B888" s="255"/>
      <c r="C888" s="256"/>
      <c r="D888" s="234" t="s">
        <v>159</v>
      </c>
      <c r="E888" s="257" t="s">
        <v>1</v>
      </c>
      <c r="F888" s="258" t="s">
        <v>564</v>
      </c>
      <c r="G888" s="256"/>
      <c r="H888" s="257" t="s">
        <v>1</v>
      </c>
      <c r="I888" s="259"/>
      <c r="J888" s="256"/>
      <c r="K888" s="256"/>
      <c r="L888" s="260"/>
      <c r="M888" s="261"/>
      <c r="N888" s="262"/>
      <c r="O888" s="262"/>
      <c r="P888" s="262"/>
      <c r="Q888" s="262"/>
      <c r="R888" s="262"/>
      <c r="S888" s="262"/>
      <c r="T888" s="263"/>
      <c r="U888" s="15"/>
      <c r="V888" s="15"/>
      <c r="W888" s="15"/>
      <c r="X888" s="15"/>
      <c r="Y888" s="15"/>
      <c r="Z888" s="15"/>
      <c r="AA888" s="15"/>
      <c r="AB888" s="15"/>
      <c r="AC888" s="15"/>
      <c r="AD888" s="15"/>
      <c r="AE888" s="15"/>
      <c r="AT888" s="264" t="s">
        <v>159</v>
      </c>
      <c r="AU888" s="264" t="s">
        <v>86</v>
      </c>
      <c r="AV888" s="15" t="s">
        <v>84</v>
      </c>
      <c r="AW888" s="15" t="s">
        <v>32</v>
      </c>
      <c r="AX888" s="15" t="s">
        <v>76</v>
      </c>
      <c r="AY888" s="264" t="s">
        <v>151</v>
      </c>
    </row>
    <row r="889" s="13" customFormat="1">
      <c r="A889" s="13"/>
      <c r="B889" s="232"/>
      <c r="C889" s="233"/>
      <c r="D889" s="234" t="s">
        <v>159</v>
      </c>
      <c r="E889" s="235" t="s">
        <v>1</v>
      </c>
      <c r="F889" s="236" t="s">
        <v>565</v>
      </c>
      <c r="G889" s="233"/>
      <c r="H889" s="237">
        <v>18.279</v>
      </c>
      <c r="I889" s="238"/>
      <c r="J889" s="233"/>
      <c r="K889" s="233"/>
      <c r="L889" s="239"/>
      <c r="M889" s="240"/>
      <c r="N889" s="241"/>
      <c r="O889" s="241"/>
      <c r="P889" s="241"/>
      <c r="Q889" s="241"/>
      <c r="R889" s="241"/>
      <c r="S889" s="241"/>
      <c r="T889" s="242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43" t="s">
        <v>159</v>
      </c>
      <c r="AU889" s="243" t="s">
        <v>86</v>
      </c>
      <c r="AV889" s="13" t="s">
        <v>86</v>
      </c>
      <c r="AW889" s="13" t="s">
        <v>32</v>
      </c>
      <c r="AX889" s="13" t="s">
        <v>76</v>
      </c>
      <c r="AY889" s="243" t="s">
        <v>151</v>
      </c>
    </row>
    <row r="890" s="13" customFormat="1">
      <c r="A890" s="13"/>
      <c r="B890" s="232"/>
      <c r="C890" s="233"/>
      <c r="D890" s="234" t="s">
        <v>159</v>
      </c>
      <c r="E890" s="235" t="s">
        <v>1</v>
      </c>
      <c r="F890" s="236" t="s">
        <v>566</v>
      </c>
      <c r="G890" s="233"/>
      <c r="H890" s="237">
        <v>29.899999999999999</v>
      </c>
      <c r="I890" s="238"/>
      <c r="J890" s="233"/>
      <c r="K890" s="233"/>
      <c r="L890" s="239"/>
      <c r="M890" s="240"/>
      <c r="N890" s="241"/>
      <c r="O890" s="241"/>
      <c r="P890" s="241"/>
      <c r="Q890" s="241"/>
      <c r="R890" s="241"/>
      <c r="S890" s="241"/>
      <c r="T890" s="242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43" t="s">
        <v>159</v>
      </c>
      <c r="AU890" s="243" t="s">
        <v>86</v>
      </c>
      <c r="AV890" s="13" t="s">
        <v>86</v>
      </c>
      <c r="AW890" s="13" t="s">
        <v>32</v>
      </c>
      <c r="AX890" s="13" t="s">
        <v>76</v>
      </c>
      <c r="AY890" s="243" t="s">
        <v>151</v>
      </c>
    </row>
    <row r="891" s="15" customFormat="1">
      <c r="A891" s="15"/>
      <c r="B891" s="255"/>
      <c r="C891" s="256"/>
      <c r="D891" s="234" t="s">
        <v>159</v>
      </c>
      <c r="E891" s="257" t="s">
        <v>1</v>
      </c>
      <c r="F891" s="258" t="s">
        <v>567</v>
      </c>
      <c r="G891" s="256"/>
      <c r="H891" s="257" t="s">
        <v>1</v>
      </c>
      <c r="I891" s="259"/>
      <c r="J891" s="256"/>
      <c r="K891" s="256"/>
      <c r="L891" s="260"/>
      <c r="M891" s="261"/>
      <c r="N891" s="262"/>
      <c r="O891" s="262"/>
      <c r="P891" s="262"/>
      <c r="Q891" s="262"/>
      <c r="R891" s="262"/>
      <c r="S891" s="262"/>
      <c r="T891" s="263"/>
      <c r="U891" s="15"/>
      <c r="V891" s="15"/>
      <c r="W891" s="15"/>
      <c r="X891" s="15"/>
      <c r="Y891" s="15"/>
      <c r="Z891" s="15"/>
      <c r="AA891" s="15"/>
      <c r="AB891" s="15"/>
      <c r="AC891" s="15"/>
      <c r="AD891" s="15"/>
      <c r="AE891" s="15"/>
      <c r="AT891" s="264" t="s">
        <v>159</v>
      </c>
      <c r="AU891" s="264" t="s">
        <v>86</v>
      </c>
      <c r="AV891" s="15" t="s">
        <v>84</v>
      </c>
      <c r="AW891" s="15" t="s">
        <v>32</v>
      </c>
      <c r="AX891" s="15" t="s">
        <v>76</v>
      </c>
      <c r="AY891" s="264" t="s">
        <v>151</v>
      </c>
    </row>
    <row r="892" s="13" customFormat="1">
      <c r="A892" s="13"/>
      <c r="B892" s="232"/>
      <c r="C892" s="233"/>
      <c r="D892" s="234" t="s">
        <v>159</v>
      </c>
      <c r="E892" s="235" t="s">
        <v>1</v>
      </c>
      <c r="F892" s="236" t="s">
        <v>568</v>
      </c>
      <c r="G892" s="233"/>
      <c r="H892" s="237">
        <v>124.40000000000001</v>
      </c>
      <c r="I892" s="238"/>
      <c r="J892" s="233"/>
      <c r="K892" s="233"/>
      <c r="L892" s="239"/>
      <c r="M892" s="240"/>
      <c r="N892" s="241"/>
      <c r="O892" s="241"/>
      <c r="P892" s="241"/>
      <c r="Q892" s="241"/>
      <c r="R892" s="241"/>
      <c r="S892" s="241"/>
      <c r="T892" s="242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43" t="s">
        <v>159</v>
      </c>
      <c r="AU892" s="243" t="s">
        <v>86</v>
      </c>
      <c r="AV892" s="13" t="s">
        <v>86</v>
      </c>
      <c r="AW892" s="13" t="s">
        <v>32</v>
      </c>
      <c r="AX892" s="13" t="s">
        <v>76</v>
      </c>
      <c r="AY892" s="243" t="s">
        <v>151</v>
      </c>
    </row>
    <row r="893" s="13" customFormat="1">
      <c r="A893" s="13"/>
      <c r="B893" s="232"/>
      <c r="C893" s="233"/>
      <c r="D893" s="234" t="s">
        <v>159</v>
      </c>
      <c r="E893" s="235" t="s">
        <v>1</v>
      </c>
      <c r="F893" s="236" t="s">
        <v>569</v>
      </c>
      <c r="G893" s="233"/>
      <c r="H893" s="237">
        <v>1.958</v>
      </c>
      <c r="I893" s="238"/>
      <c r="J893" s="233"/>
      <c r="K893" s="233"/>
      <c r="L893" s="239"/>
      <c r="M893" s="240"/>
      <c r="N893" s="241"/>
      <c r="O893" s="241"/>
      <c r="P893" s="241"/>
      <c r="Q893" s="241"/>
      <c r="R893" s="241"/>
      <c r="S893" s="241"/>
      <c r="T893" s="242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3" t="s">
        <v>159</v>
      </c>
      <c r="AU893" s="243" t="s">
        <v>86</v>
      </c>
      <c r="AV893" s="13" t="s">
        <v>86</v>
      </c>
      <c r="AW893" s="13" t="s">
        <v>32</v>
      </c>
      <c r="AX893" s="13" t="s">
        <v>76</v>
      </c>
      <c r="AY893" s="243" t="s">
        <v>151</v>
      </c>
    </row>
    <row r="894" s="15" customFormat="1">
      <c r="A894" s="15"/>
      <c r="B894" s="255"/>
      <c r="C894" s="256"/>
      <c r="D894" s="234" t="s">
        <v>159</v>
      </c>
      <c r="E894" s="257" t="s">
        <v>1</v>
      </c>
      <c r="F894" s="258" t="s">
        <v>570</v>
      </c>
      <c r="G894" s="256"/>
      <c r="H894" s="257" t="s">
        <v>1</v>
      </c>
      <c r="I894" s="259"/>
      <c r="J894" s="256"/>
      <c r="K894" s="256"/>
      <c r="L894" s="260"/>
      <c r="M894" s="261"/>
      <c r="N894" s="262"/>
      <c r="O894" s="262"/>
      <c r="P894" s="262"/>
      <c r="Q894" s="262"/>
      <c r="R894" s="262"/>
      <c r="S894" s="262"/>
      <c r="T894" s="263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T894" s="264" t="s">
        <v>159</v>
      </c>
      <c r="AU894" s="264" t="s">
        <v>86</v>
      </c>
      <c r="AV894" s="15" t="s">
        <v>84</v>
      </c>
      <c r="AW894" s="15" t="s">
        <v>32</v>
      </c>
      <c r="AX894" s="15" t="s">
        <v>76</v>
      </c>
      <c r="AY894" s="264" t="s">
        <v>151</v>
      </c>
    </row>
    <row r="895" s="13" customFormat="1">
      <c r="A895" s="13"/>
      <c r="B895" s="232"/>
      <c r="C895" s="233"/>
      <c r="D895" s="234" t="s">
        <v>159</v>
      </c>
      <c r="E895" s="235" t="s">
        <v>1</v>
      </c>
      <c r="F895" s="236" t="s">
        <v>571</v>
      </c>
      <c r="G895" s="233"/>
      <c r="H895" s="237">
        <v>4.9809999999999999</v>
      </c>
      <c r="I895" s="238"/>
      <c r="J895" s="233"/>
      <c r="K895" s="233"/>
      <c r="L895" s="239"/>
      <c r="M895" s="240"/>
      <c r="N895" s="241"/>
      <c r="O895" s="241"/>
      <c r="P895" s="241"/>
      <c r="Q895" s="241"/>
      <c r="R895" s="241"/>
      <c r="S895" s="241"/>
      <c r="T895" s="242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3" t="s">
        <v>159</v>
      </c>
      <c r="AU895" s="243" t="s">
        <v>86</v>
      </c>
      <c r="AV895" s="13" t="s">
        <v>86</v>
      </c>
      <c r="AW895" s="13" t="s">
        <v>32</v>
      </c>
      <c r="AX895" s="13" t="s">
        <v>76</v>
      </c>
      <c r="AY895" s="243" t="s">
        <v>151</v>
      </c>
    </row>
    <row r="896" s="13" customFormat="1">
      <c r="A896" s="13"/>
      <c r="B896" s="232"/>
      <c r="C896" s="233"/>
      <c r="D896" s="234" t="s">
        <v>159</v>
      </c>
      <c r="E896" s="235" t="s">
        <v>1</v>
      </c>
      <c r="F896" s="236" t="s">
        <v>572</v>
      </c>
      <c r="G896" s="233"/>
      <c r="H896" s="237">
        <v>122.2</v>
      </c>
      <c r="I896" s="238"/>
      <c r="J896" s="233"/>
      <c r="K896" s="233"/>
      <c r="L896" s="239"/>
      <c r="M896" s="240"/>
      <c r="N896" s="241"/>
      <c r="O896" s="241"/>
      <c r="P896" s="241"/>
      <c r="Q896" s="241"/>
      <c r="R896" s="241"/>
      <c r="S896" s="241"/>
      <c r="T896" s="242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43" t="s">
        <v>159</v>
      </c>
      <c r="AU896" s="243" t="s">
        <v>86</v>
      </c>
      <c r="AV896" s="13" t="s">
        <v>86</v>
      </c>
      <c r="AW896" s="13" t="s">
        <v>32</v>
      </c>
      <c r="AX896" s="13" t="s">
        <v>76</v>
      </c>
      <c r="AY896" s="243" t="s">
        <v>151</v>
      </c>
    </row>
    <row r="897" s="16" customFormat="1">
      <c r="A897" s="16"/>
      <c r="B897" s="275"/>
      <c r="C897" s="276"/>
      <c r="D897" s="234" t="s">
        <v>159</v>
      </c>
      <c r="E897" s="277" t="s">
        <v>1</v>
      </c>
      <c r="F897" s="278" t="s">
        <v>252</v>
      </c>
      <c r="G897" s="276"/>
      <c r="H897" s="279">
        <v>301.71800000000002</v>
      </c>
      <c r="I897" s="280"/>
      <c r="J897" s="276"/>
      <c r="K897" s="276"/>
      <c r="L897" s="281"/>
      <c r="M897" s="282"/>
      <c r="N897" s="283"/>
      <c r="O897" s="283"/>
      <c r="P897" s="283"/>
      <c r="Q897" s="283"/>
      <c r="R897" s="283"/>
      <c r="S897" s="283"/>
      <c r="T897" s="284"/>
      <c r="U897" s="16"/>
      <c r="V897" s="16"/>
      <c r="W897" s="16"/>
      <c r="X897" s="16"/>
      <c r="Y897" s="16"/>
      <c r="Z897" s="16"/>
      <c r="AA897" s="16"/>
      <c r="AB897" s="16"/>
      <c r="AC897" s="16"/>
      <c r="AD897" s="16"/>
      <c r="AE897" s="16"/>
      <c r="AT897" s="285" t="s">
        <v>159</v>
      </c>
      <c r="AU897" s="285" t="s">
        <v>86</v>
      </c>
      <c r="AV897" s="16" t="s">
        <v>165</v>
      </c>
      <c r="AW897" s="16" t="s">
        <v>32</v>
      </c>
      <c r="AX897" s="16" t="s">
        <v>76</v>
      </c>
      <c r="AY897" s="285" t="s">
        <v>151</v>
      </c>
    </row>
    <row r="898" s="15" customFormat="1">
      <c r="A898" s="15"/>
      <c r="B898" s="255"/>
      <c r="C898" s="256"/>
      <c r="D898" s="234" t="s">
        <v>159</v>
      </c>
      <c r="E898" s="257" t="s">
        <v>1</v>
      </c>
      <c r="F898" s="258" t="s">
        <v>534</v>
      </c>
      <c r="G898" s="256"/>
      <c r="H898" s="257" t="s">
        <v>1</v>
      </c>
      <c r="I898" s="259"/>
      <c r="J898" s="256"/>
      <c r="K898" s="256"/>
      <c r="L898" s="260"/>
      <c r="M898" s="261"/>
      <c r="N898" s="262"/>
      <c r="O898" s="262"/>
      <c r="P898" s="262"/>
      <c r="Q898" s="262"/>
      <c r="R898" s="262"/>
      <c r="S898" s="262"/>
      <c r="T898" s="263"/>
      <c r="U898" s="15"/>
      <c r="V898" s="15"/>
      <c r="W898" s="15"/>
      <c r="X898" s="15"/>
      <c r="Y898" s="15"/>
      <c r="Z898" s="15"/>
      <c r="AA898" s="15"/>
      <c r="AB898" s="15"/>
      <c r="AC898" s="15"/>
      <c r="AD898" s="15"/>
      <c r="AE898" s="15"/>
      <c r="AT898" s="264" t="s">
        <v>159</v>
      </c>
      <c r="AU898" s="264" t="s">
        <v>86</v>
      </c>
      <c r="AV898" s="15" t="s">
        <v>84</v>
      </c>
      <c r="AW898" s="15" t="s">
        <v>32</v>
      </c>
      <c r="AX898" s="15" t="s">
        <v>76</v>
      </c>
      <c r="AY898" s="264" t="s">
        <v>151</v>
      </c>
    </row>
    <row r="899" s="13" customFormat="1">
      <c r="A899" s="13"/>
      <c r="B899" s="232"/>
      <c r="C899" s="233"/>
      <c r="D899" s="234" t="s">
        <v>159</v>
      </c>
      <c r="E899" s="235" t="s">
        <v>1</v>
      </c>
      <c r="F899" s="236" t="s">
        <v>593</v>
      </c>
      <c r="G899" s="233"/>
      <c r="H899" s="237">
        <v>1.3500000000000001</v>
      </c>
      <c r="I899" s="238"/>
      <c r="J899" s="233"/>
      <c r="K899" s="233"/>
      <c r="L899" s="239"/>
      <c r="M899" s="240"/>
      <c r="N899" s="241"/>
      <c r="O899" s="241"/>
      <c r="P899" s="241"/>
      <c r="Q899" s="241"/>
      <c r="R899" s="241"/>
      <c r="S899" s="241"/>
      <c r="T899" s="242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3" t="s">
        <v>159</v>
      </c>
      <c r="AU899" s="243" t="s">
        <v>86</v>
      </c>
      <c r="AV899" s="13" t="s">
        <v>86</v>
      </c>
      <c r="AW899" s="13" t="s">
        <v>32</v>
      </c>
      <c r="AX899" s="13" t="s">
        <v>76</v>
      </c>
      <c r="AY899" s="243" t="s">
        <v>151</v>
      </c>
    </row>
    <row r="900" s="14" customFormat="1">
      <c r="A900" s="14"/>
      <c r="B900" s="244"/>
      <c r="C900" s="245"/>
      <c r="D900" s="234" t="s">
        <v>159</v>
      </c>
      <c r="E900" s="246" t="s">
        <v>1</v>
      </c>
      <c r="F900" s="247" t="s">
        <v>161</v>
      </c>
      <c r="G900" s="245"/>
      <c r="H900" s="248">
        <v>303.06799999999998</v>
      </c>
      <c r="I900" s="249"/>
      <c r="J900" s="245"/>
      <c r="K900" s="245"/>
      <c r="L900" s="250"/>
      <c r="M900" s="251"/>
      <c r="N900" s="252"/>
      <c r="O900" s="252"/>
      <c r="P900" s="252"/>
      <c r="Q900" s="252"/>
      <c r="R900" s="252"/>
      <c r="S900" s="252"/>
      <c r="T900" s="253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4" t="s">
        <v>159</v>
      </c>
      <c r="AU900" s="254" t="s">
        <v>86</v>
      </c>
      <c r="AV900" s="14" t="s">
        <v>158</v>
      </c>
      <c r="AW900" s="14" t="s">
        <v>32</v>
      </c>
      <c r="AX900" s="14" t="s">
        <v>84</v>
      </c>
      <c r="AY900" s="254" t="s">
        <v>151</v>
      </c>
    </row>
    <row r="901" s="2" customFormat="1">
      <c r="A901" s="39"/>
      <c r="B901" s="40"/>
      <c r="C901" s="265" t="s">
        <v>969</v>
      </c>
      <c r="D901" s="265" t="s">
        <v>219</v>
      </c>
      <c r="E901" s="266" t="s">
        <v>970</v>
      </c>
      <c r="F901" s="267" t="s">
        <v>971</v>
      </c>
      <c r="G901" s="268" t="s">
        <v>232</v>
      </c>
      <c r="H901" s="269">
        <v>307.75200000000001</v>
      </c>
      <c r="I901" s="270"/>
      <c r="J901" s="271">
        <f>ROUND(I901*H901,2)</f>
        <v>0</v>
      </c>
      <c r="K901" s="267" t="s">
        <v>157</v>
      </c>
      <c r="L901" s="272"/>
      <c r="M901" s="273" t="s">
        <v>1</v>
      </c>
      <c r="N901" s="274" t="s">
        <v>41</v>
      </c>
      <c r="O901" s="92"/>
      <c r="P901" s="228">
        <f>O901*H901</f>
        <v>0</v>
      </c>
      <c r="Q901" s="228">
        <v>0</v>
      </c>
      <c r="R901" s="228">
        <f>Q901*H901</f>
        <v>0</v>
      </c>
      <c r="S901" s="228">
        <v>0</v>
      </c>
      <c r="T901" s="229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30" t="s">
        <v>245</v>
      </c>
      <c r="AT901" s="230" t="s">
        <v>219</v>
      </c>
      <c r="AU901" s="230" t="s">
        <v>86</v>
      </c>
      <c r="AY901" s="18" t="s">
        <v>151</v>
      </c>
      <c r="BE901" s="231">
        <f>IF(N901="základní",J901,0)</f>
        <v>0</v>
      </c>
      <c r="BF901" s="231">
        <f>IF(N901="snížená",J901,0)</f>
        <v>0</v>
      </c>
      <c r="BG901" s="231">
        <f>IF(N901="zákl. přenesená",J901,0)</f>
        <v>0</v>
      </c>
      <c r="BH901" s="231">
        <f>IF(N901="sníž. přenesená",J901,0)</f>
        <v>0</v>
      </c>
      <c r="BI901" s="231">
        <f>IF(N901="nulová",J901,0)</f>
        <v>0</v>
      </c>
      <c r="BJ901" s="18" t="s">
        <v>84</v>
      </c>
      <c r="BK901" s="231">
        <f>ROUND(I901*H901,2)</f>
        <v>0</v>
      </c>
      <c r="BL901" s="18" t="s">
        <v>199</v>
      </c>
      <c r="BM901" s="230" t="s">
        <v>972</v>
      </c>
    </row>
    <row r="902" s="13" customFormat="1">
      <c r="A902" s="13"/>
      <c r="B902" s="232"/>
      <c r="C902" s="233"/>
      <c r="D902" s="234" t="s">
        <v>159</v>
      </c>
      <c r="E902" s="235" t="s">
        <v>1</v>
      </c>
      <c r="F902" s="236" t="s">
        <v>973</v>
      </c>
      <c r="G902" s="233"/>
      <c r="H902" s="237">
        <v>307.75200000000001</v>
      </c>
      <c r="I902" s="238"/>
      <c r="J902" s="233"/>
      <c r="K902" s="233"/>
      <c r="L902" s="239"/>
      <c r="M902" s="240"/>
      <c r="N902" s="241"/>
      <c r="O902" s="241"/>
      <c r="P902" s="241"/>
      <c r="Q902" s="241"/>
      <c r="R902" s="241"/>
      <c r="S902" s="241"/>
      <c r="T902" s="242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43" t="s">
        <v>159</v>
      </c>
      <c r="AU902" s="243" t="s">
        <v>86</v>
      </c>
      <c r="AV902" s="13" t="s">
        <v>86</v>
      </c>
      <c r="AW902" s="13" t="s">
        <v>32</v>
      </c>
      <c r="AX902" s="13" t="s">
        <v>76</v>
      </c>
      <c r="AY902" s="243" t="s">
        <v>151</v>
      </c>
    </row>
    <row r="903" s="14" customFormat="1">
      <c r="A903" s="14"/>
      <c r="B903" s="244"/>
      <c r="C903" s="245"/>
      <c r="D903" s="234" t="s">
        <v>159</v>
      </c>
      <c r="E903" s="246" t="s">
        <v>1</v>
      </c>
      <c r="F903" s="247" t="s">
        <v>161</v>
      </c>
      <c r="G903" s="245"/>
      <c r="H903" s="248">
        <v>307.75200000000001</v>
      </c>
      <c r="I903" s="249"/>
      <c r="J903" s="245"/>
      <c r="K903" s="245"/>
      <c r="L903" s="250"/>
      <c r="M903" s="251"/>
      <c r="N903" s="252"/>
      <c r="O903" s="252"/>
      <c r="P903" s="252"/>
      <c r="Q903" s="252"/>
      <c r="R903" s="252"/>
      <c r="S903" s="252"/>
      <c r="T903" s="253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4" t="s">
        <v>159</v>
      </c>
      <c r="AU903" s="254" t="s">
        <v>86</v>
      </c>
      <c r="AV903" s="14" t="s">
        <v>158</v>
      </c>
      <c r="AW903" s="14" t="s">
        <v>32</v>
      </c>
      <c r="AX903" s="14" t="s">
        <v>84</v>
      </c>
      <c r="AY903" s="254" t="s">
        <v>151</v>
      </c>
    </row>
    <row r="904" s="2" customFormat="1">
      <c r="A904" s="39"/>
      <c r="B904" s="40"/>
      <c r="C904" s="265" t="s">
        <v>633</v>
      </c>
      <c r="D904" s="265" t="s">
        <v>219</v>
      </c>
      <c r="E904" s="266" t="s">
        <v>974</v>
      </c>
      <c r="F904" s="267" t="s">
        <v>975</v>
      </c>
      <c r="G904" s="268" t="s">
        <v>232</v>
      </c>
      <c r="H904" s="269">
        <v>1.377</v>
      </c>
      <c r="I904" s="270"/>
      <c r="J904" s="271">
        <f>ROUND(I904*H904,2)</f>
        <v>0</v>
      </c>
      <c r="K904" s="267" t="s">
        <v>157</v>
      </c>
      <c r="L904" s="272"/>
      <c r="M904" s="273" t="s">
        <v>1</v>
      </c>
      <c r="N904" s="274" t="s">
        <v>41</v>
      </c>
      <c r="O904" s="92"/>
      <c r="P904" s="228">
        <f>O904*H904</f>
        <v>0</v>
      </c>
      <c r="Q904" s="228">
        <v>0</v>
      </c>
      <c r="R904" s="228">
        <f>Q904*H904</f>
        <v>0</v>
      </c>
      <c r="S904" s="228">
        <v>0</v>
      </c>
      <c r="T904" s="229">
        <f>S904*H904</f>
        <v>0</v>
      </c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R904" s="230" t="s">
        <v>245</v>
      </c>
      <c r="AT904" s="230" t="s">
        <v>219</v>
      </c>
      <c r="AU904" s="230" t="s">
        <v>86</v>
      </c>
      <c r="AY904" s="18" t="s">
        <v>151</v>
      </c>
      <c r="BE904" s="231">
        <f>IF(N904="základní",J904,0)</f>
        <v>0</v>
      </c>
      <c r="BF904" s="231">
        <f>IF(N904="snížená",J904,0)</f>
        <v>0</v>
      </c>
      <c r="BG904" s="231">
        <f>IF(N904="zákl. přenesená",J904,0)</f>
        <v>0</v>
      </c>
      <c r="BH904" s="231">
        <f>IF(N904="sníž. přenesená",J904,0)</f>
        <v>0</v>
      </c>
      <c r="BI904" s="231">
        <f>IF(N904="nulová",J904,0)</f>
        <v>0</v>
      </c>
      <c r="BJ904" s="18" t="s">
        <v>84</v>
      </c>
      <c r="BK904" s="231">
        <f>ROUND(I904*H904,2)</f>
        <v>0</v>
      </c>
      <c r="BL904" s="18" t="s">
        <v>199</v>
      </c>
      <c r="BM904" s="230" t="s">
        <v>976</v>
      </c>
    </row>
    <row r="905" s="15" customFormat="1">
      <c r="A905" s="15"/>
      <c r="B905" s="255"/>
      <c r="C905" s="256"/>
      <c r="D905" s="234" t="s">
        <v>159</v>
      </c>
      <c r="E905" s="257" t="s">
        <v>1</v>
      </c>
      <c r="F905" s="258" t="s">
        <v>534</v>
      </c>
      <c r="G905" s="256"/>
      <c r="H905" s="257" t="s">
        <v>1</v>
      </c>
      <c r="I905" s="259"/>
      <c r="J905" s="256"/>
      <c r="K905" s="256"/>
      <c r="L905" s="260"/>
      <c r="M905" s="261"/>
      <c r="N905" s="262"/>
      <c r="O905" s="262"/>
      <c r="P905" s="262"/>
      <c r="Q905" s="262"/>
      <c r="R905" s="262"/>
      <c r="S905" s="262"/>
      <c r="T905" s="263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T905" s="264" t="s">
        <v>159</v>
      </c>
      <c r="AU905" s="264" t="s">
        <v>86</v>
      </c>
      <c r="AV905" s="15" t="s">
        <v>84</v>
      </c>
      <c r="AW905" s="15" t="s">
        <v>32</v>
      </c>
      <c r="AX905" s="15" t="s">
        <v>76</v>
      </c>
      <c r="AY905" s="264" t="s">
        <v>151</v>
      </c>
    </row>
    <row r="906" s="13" customFormat="1">
      <c r="A906" s="13"/>
      <c r="B906" s="232"/>
      <c r="C906" s="233"/>
      <c r="D906" s="234" t="s">
        <v>159</v>
      </c>
      <c r="E906" s="235" t="s">
        <v>1</v>
      </c>
      <c r="F906" s="236" t="s">
        <v>977</v>
      </c>
      <c r="G906" s="233"/>
      <c r="H906" s="237">
        <v>1.377</v>
      </c>
      <c r="I906" s="238"/>
      <c r="J906" s="233"/>
      <c r="K906" s="233"/>
      <c r="L906" s="239"/>
      <c r="M906" s="240"/>
      <c r="N906" s="241"/>
      <c r="O906" s="241"/>
      <c r="P906" s="241"/>
      <c r="Q906" s="241"/>
      <c r="R906" s="241"/>
      <c r="S906" s="241"/>
      <c r="T906" s="242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3" t="s">
        <v>159</v>
      </c>
      <c r="AU906" s="243" t="s">
        <v>86</v>
      </c>
      <c r="AV906" s="13" t="s">
        <v>86</v>
      </c>
      <c r="AW906" s="13" t="s">
        <v>32</v>
      </c>
      <c r="AX906" s="13" t="s">
        <v>76</v>
      </c>
      <c r="AY906" s="243" t="s">
        <v>151</v>
      </c>
    </row>
    <row r="907" s="14" customFormat="1">
      <c r="A907" s="14"/>
      <c r="B907" s="244"/>
      <c r="C907" s="245"/>
      <c r="D907" s="234" t="s">
        <v>159</v>
      </c>
      <c r="E907" s="246" t="s">
        <v>1</v>
      </c>
      <c r="F907" s="247" t="s">
        <v>161</v>
      </c>
      <c r="G907" s="245"/>
      <c r="H907" s="248">
        <v>1.377</v>
      </c>
      <c r="I907" s="249"/>
      <c r="J907" s="245"/>
      <c r="K907" s="245"/>
      <c r="L907" s="250"/>
      <c r="M907" s="251"/>
      <c r="N907" s="252"/>
      <c r="O907" s="252"/>
      <c r="P907" s="252"/>
      <c r="Q907" s="252"/>
      <c r="R907" s="252"/>
      <c r="S907" s="252"/>
      <c r="T907" s="253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4" t="s">
        <v>159</v>
      </c>
      <c r="AU907" s="254" t="s">
        <v>86</v>
      </c>
      <c r="AV907" s="14" t="s">
        <v>158</v>
      </c>
      <c r="AW907" s="14" t="s">
        <v>32</v>
      </c>
      <c r="AX907" s="14" t="s">
        <v>84</v>
      </c>
      <c r="AY907" s="254" t="s">
        <v>151</v>
      </c>
    </row>
    <row r="908" s="2" customFormat="1">
      <c r="A908" s="39"/>
      <c r="B908" s="40"/>
      <c r="C908" s="219" t="s">
        <v>978</v>
      </c>
      <c r="D908" s="219" t="s">
        <v>153</v>
      </c>
      <c r="E908" s="220" t="s">
        <v>979</v>
      </c>
      <c r="F908" s="221" t="s">
        <v>980</v>
      </c>
      <c r="G908" s="222" t="s">
        <v>215</v>
      </c>
      <c r="H908" s="223">
        <v>0.55600000000000005</v>
      </c>
      <c r="I908" s="224"/>
      <c r="J908" s="225">
        <f>ROUND(I908*H908,2)</f>
        <v>0</v>
      </c>
      <c r="K908" s="221" t="s">
        <v>157</v>
      </c>
      <c r="L908" s="45"/>
      <c r="M908" s="226" t="s">
        <v>1</v>
      </c>
      <c r="N908" s="227" t="s">
        <v>41</v>
      </c>
      <c r="O908" s="92"/>
      <c r="P908" s="228">
        <f>O908*H908</f>
        <v>0</v>
      </c>
      <c r="Q908" s="228">
        <v>0</v>
      </c>
      <c r="R908" s="228">
        <f>Q908*H908</f>
        <v>0</v>
      </c>
      <c r="S908" s="228">
        <v>0</v>
      </c>
      <c r="T908" s="229">
        <f>S908*H908</f>
        <v>0</v>
      </c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R908" s="230" t="s">
        <v>199</v>
      </c>
      <c r="AT908" s="230" t="s">
        <v>153</v>
      </c>
      <c r="AU908" s="230" t="s">
        <v>86</v>
      </c>
      <c r="AY908" s="18" t="s">
        <v>151</v>
      </c>
      <c r="BE908" s="231">
        <f>IF(N908="základní",J908,0)</f>
        <v>0</v>
      </c>
      <c r="BF908" s="231">
        <f>IF(N908="snížená",J908,0)</f>
        <v>0</v>
      </c>
      <c r="BG908" s="231">
        <f>IF(N908="zákl. přenesená",J908,0)</f>
        <v>0</v>
      </c>
      <c r="BH908" s="231">
        <f>IF(N908="sníž. přenesená",J908,0)</f>
        <v>0</v>
      </c>
      <c r="BI908" s="231">
        <f>IF(N908="nulová",J908,0)</f>
        <v>0</v>
      </c>
      <c r="BJ908" s="18" t="s">
        <v>84</v>
      </c>
      <c r="BK908" s="231">
        <f>ROUND(I908*H908,2)</f>
        <v>0</v>
      </c>
      <c r="BL908" s="18" t="s">
        <v>199</v>
      </c>
      <c r="BM908" s="230" t="s">
        <v>981</v>
      </c>
    </row>
    <row r="909" s="12" customFormat="1" ht="22.8" customHeight="1">
      <c r="A909" s="12"/>
      <c r="B909" s="203"/>
      <c r="C909" s="204"/>
      <c r="D909" s="205" t="s">
        <v>75</v>
      </c>
      <c r="E909" s="217" t="s">
        <v>982</v>
      </c>
      <c r="F909" s="217" t="s">
        <v>983</v>
      </c>
      <c r="G909" s="204"/>
      <c r="H909" s="204"/>
      <c r="I909" s="207"/>
      <c r="J909" s="218">
        <f>BK909</f>
        <v>0</v>
      </c>
      <c r="K909" s="204"/>
      <c r="L909" s="209"/>
      <c r="M909" s="210"/>
      <c r="N909" s="211"/>
      <c r="O909" s="211"/>
      <c r="P909" s="212">
        <f>SUM(P910:P919)</f>
        <v>0</v>
      </c>
      <c r="Q909" s="211"/>
      <c r="R909" s="212">
        <f>SUM(R910:R919)</f>
        <v>0</v>
      </c>
      <c r="S909" s="211"/>
      <c r="T909" s="213">
        <f>SUM(T910:T919)</f>
        <v>0</v>
      </c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R909" s="214" t="s">
        <v>86</v>
      </c>
      <c r="AT909" s="215" t="s">
        <v>75</v>
      </c>
      <c r="AU909" s="215" t="s">
        <v>84</v>
      </c>
      <c r="AY909" s="214" t="s">
        <v>151</v>
      </c>
      <c r="BK909" s="216">
        <f>SUM(BK910:BK919)</f>
        <v>0</v>
      </c>
    </row>
    <row r="910" s="2" customFormat="1" ht="16.5" customHeight="1">
      <c r="A910" s="39"/>
      <c r="B910" s="40"/>
      <c r="C910" s="219" t="s">
        <v>636</v>
      </c>
      <c r="D910" s="219" t="s">
        <v>153</v>
      </c>
      <c r="E910" s="220" t="s">
        <v>984</v>
      </c>
      <c r="F910" s="221" t="s">
        <v>985</v>
      </c>
      <c r="G910" s="222" t="s">
        <v>198</v>
      </c>
      <c r="H910" s="223">
        <v>1</v>
      </c>
      <c r="I910" s="224"/>
      <c r="J910" s="225">
        <f>ROUND(I910*H910,2)</f>
        <v>0</v>
      </c>
      <c r="K910" s="221" t="s">
        <v>157</v>
      </c>
      <c r="L910" s="45"/>
      <c r="M910" s="226" t="s">
        <v>1</v>
      </c>
      <c r="N910" s="227" t="s">
        <v>41</v>
      </c>
      <c r="O910" s="92"/>
      <c r="P910" s="228">
        <f>O910*H910</f>
        <v>0</v>
      </c>
      <c r="Q910" s="228">
        <v>0</v>
      </c>
      <c r="R910" s="228">
        <f>Q910*H910</f>
        <v>0</v>
      </c>
      <c r="S910" s="228">
        <v>0</v>
      </c>
      <c r="T910" s="229">
        <f>S910*H910</f>
        <v>0</v>
      </c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R910" s="230" t="s">
        <v>199</v>
      </c>
      <c r="AT910" s="230" t="s">
        <v>153</v>
      </c>
      <c r="AU910" s="230" t="s">
        <v>86</v>
      </c>
      <c r="AY910" s="18" t="s">
        <v>151</v>
      </c>
      <c r="BE910" s="231">
        <f>IF(N910="základní",J910,0)</f>
        <v>0</v>
      </c>
      <c r="BF910" s="231">
        <f>IF(N910="snížená",J910,0)</f>
        <v>0</v>
      </c>
      <c r="BG910" s="231">
        <f>IF(N910="zákl. přenesená",J910,0)</f>
        <v>0</v>
      </c>
      <c r="BH910" s="231">
        <f>IF(N910="sníž. přenesená",J910,0)</f>
        <v>0</v>
      </c>
      <c r="BI910" s="231">
        <f>IF(N910="nulová",J910,0)</f>
        <v>0</v>
      </c>
      <c r="BJ910" s="18" t="s">
        <v>84</v>
      </c>
      <c r="BK910" s="231">
        <f>ROUND(I910*H910,2)</f>
        <v>0</v>
      </c>
      <c r="BL910" s="18" t="s">
        <v>199</v>
      </c>
      <c r="BM910" s="230" t="s">
        <v>986</v>
      </c>
    </row>
    <row r="911" s="13" customFormat="1">
      <c r="A911" s="13"/>
      <c r="B911" s="232"/>
      <c r="C911" s="233"/>
      <c r="D911" s="234" t="s">
        <v>159</v>
      </c>
      <c r="E911" s="235" t="s">
        <v>1</v>
      </c>
      <c r="F911" s="236" t="s">
        <v>987</v>
      </c>
      <c r="G911" s="233"/>
      <c r="H911" s="237">
        <v>1</v>
      </c>
      <c r="I911" s="238"/>
      <c r="J911" s="233"/>
      <c r="K911" s="233"/>
      <c r="L911" s="239"/>
      <c r="M911" s="240"/>
      <c r="N911" s="241"/>
      <c r="O911" s="241"/>
      <c r="P911" s="241"/>
      <c r="Q911" s="241"/>
      <c r="R911" s="241"/>
      <c r="S911" s="241"/>
      <c r="T911" s="242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43" t="s">
        <v>159</v>
      </c>
      <c r="AU911" s="243" t="s">
        <v>86</v>
      </c>
      <c r="AV911" s="13" t="s">
        <v>86</v>
      </c>
      <c r="AW911" s="13" t="s">
        <v>32</v>
      </c>
      <c r="AX911" s="13" t="s">
        <v>76</v>
      </c>
      <c r="AY911" s="243" t="s">
        <v>151</v>
      </c>
    </row>
    <row r="912" s="14" customFormat="1">
      <c r="A912" s="14"/>
      <c r="B912" s="244"/>
      <c r="C912" s="245"/>
      <c r="D912" s="234" t="s">
        <v>159</v>
      </c>
      <c r="E912" s="246" t="s">
        <v>1</v>
      </c>
      <c r="F912" s="247" t="s">
        <v>161</v>
      </c>
      <c r="G912" s="245"/>
      <c r="H912" s="248">
        <v>1</v>
      </c>
      <c r="I912" s="249"/>
      <c r="J912" s="245"/>
      <c r="K912" s="245"/>
      <c r="L912" s="250"/>
      <c r="M912" s="251"/>
      <c r="N912" s="252"/>
      <c r="O912" s="252"/>
      <c r="P912" s="252"/>
      <c r="Q912" s="252"/>
      <c r="R912" s="252"/>
      <c r="S912" s="252"/>
      <c r="T912" s="253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4" t="s">
        <v>159</v>
      </c>
      <c r="AU912" s="254" t="s">
        <v>86</v>
      </c>
      <c r="AV912" s="14" t="s">
        <v>158</v>
      </c>
      <c r="AW912" s="14" t="s">
        <v>32</v>
      </c>
      <c r="AX912" s="14" t="s">
        <v>84</v>
      </c>
      <c r="AY912" s="254" t="s">
        <v>151</v>
      </c>
    </row>
    <row r="913" s="2" customFormat="1" ht="16.5" customHeight="1">
      <c r="A913" s="39"/>
      <c r="B913" s="40"/>
      <c r="C913" s="219" t="s">
        <v>988</v>
      </c>
      <c r="D913" s="219" t="s">
        <v>153</v>
      </c>
      <c r="E913" s="220" t="s">
        <v>989</v>
      </c>
      <c r="F913" s="221" t="s">
        <v>990</v>
      </c>
      <c r="G913" s="222" t="s">
        <v>198</v>
      </c>
      <c r="H913" s="223">
        <v>1</v>
      </c>
      <c r="I913" s="224"/>
      <c r="J913" s="225">
        <f>ROUND(I913*H913,2)</f>
        <v>0</v>
      </c>
      <c r="K913" s="221" t="s">
        <v>157</v>
      </c>
      <c r="L913" s="45"/>
      <c r="M913" s="226" t="s">
        <v>1</v>
      </c>
      <c r="N913" s="227" t="s">
        <v>41</v>
      </c>
      <c r="O913" s="92"/>
      <c r="P913" s="228">
        <f>O913*H913</f>
        <v>0</v>
      </c>
      <c r="Q913" s="228">
        <v>0</v>
      </c>
      <c r="R913" s="228">
        <f>Q913*H913</f>
        <v>0</v>
      </c>
      <c r="S913" s="228">
        <v>0</v>
      </c>
      <c r="T913" s="229">
        <f>S913*H913</f>
        <v>0</v>
      </c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R913" s="230" t="s">
        <v>199</v>
      </c>
      <c r="AT913" s="230" t="s">
        <v>153</v>
      </c>
      <c r="AU913" s="230" t="s">
        <v>86</v>
      </c>
      <c r="AY913" s="18" t="s">
        <v>151</v>
      </c>
      <c r="BE913" s="231">
        <f>IF(N913="základní",J913,0)</f>
        <v>0</v>
      </c>
      <c r="BF913" s="231">
        <f>IF(N913="snížená",J913,0)</f>
        <v>0</v>
      </c>
      <c r="BG913" s="231">
        <f>IF(N913="zákl. přenesená",J913,0)</f>
        <v>0</v>
      </c>
      <c r="BH913" s="231">
        <f>IF(N913="sníž. přenesená",J913,0)</f>
        <v>0</v>
      </c>
      <c r="BI913" s="231">
        <f>IF(N913="nulová",J913,0)</f>
        <v>0</v>
      </c>
      <c r="BJ913" s="18" t="s">
        <v>84</v>
      </c>
      <c r="BK913" s="231">
        <f>ROUND(I913*H913,2)</f>
        <v>0</v>
      </c>
      <c r="BL913" s="18" t="s">
        <v>199</v>
      </c>
      <c r="BM913" s="230" t="s">
        <v>991</v>
      </c>
    </row>
    <row r="914" s="13" customFormat="1">
      <c r="A914" s="13"/>
      <c r="B914" s="232"/>
      <c r="C914" s="233"/>
      <c r="D914" s="234" t="s">
        <v>159</v>
      </c>
      <c r="E914" s="235" t="s">
        <v>1</v>
      </c>
      <c r="F914" s="236" t="s">
        <v>987</v>
      </c>
      <c r="G914" s="233"/>
      <c r="H914" s="237">
        <v>1</v>
      </c>
      <c r="I914" s="238"/>
      <c r="J914" s="233"/>
      <c r="K914" s="233"/>
      <c r="L914" s="239"/>
      <c r="M914" s="240"/>
      <c r="N914" s="241"/>
      <c r="O914" s="241"/>
      <c r="P914" s="241"/>
      <c r="Q914" s="241"/>
      <c r="R914" s="241"/>
      <c r="S914" s="241"/>
      <c r="T914" s="242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3" t="s">
        <v>159</v>
      </c>
      <c r="AU914" s="243" t="s">
        <v>86</v>
      </c>
      <c r="AV914" s="13" t="s">
        <v>86</v>
      </c>
      <c r="AW914" s="13" t="s">
        <v>32</v>
      </c>
      <c r="AX914" s="13" t="s">
        <v>76</v>
      </c>
      <c r="AY914" s="243" t="s">
        <v>151</v>
      </c>
    </row>
    <row r="915" s="14" customFormat="1">
      <c r="A915" s="14"/>
      <c r="B915" s="244"/>
      <c r="C915" s="245"/>
      <c r="D915" s="234" t="s">
        <v>159</v>
      </c>
      <c r="E915" s="246" t="s">
        <v>1</v>
      </c>
      <c r="F915" s="247" t="s">
        <v>161</v>
      </c>
      <c r="G915" s="245"/>
      <c r="H915" s="248">
        <v>1</v>
      </c>
      <c r="I915" s="249"/>
      <c r="J915" s="245"/>
      <c r="K915" s="245"/>
      <c r="L915" s="250"/>
      <c r="M915" s="251"/>
      <c r="N915" s="252"/>
      <c r="O915" s="252"/>
      <c r="P915" s="252"/>
      <c r="Q915" s="252"/>
      <c r="R915" s="252"/>
      <c r="S915" s="252"/>
      <c r="T915" s="253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4" t="s">
        <v>159</v>
      </c>
      <c r="AU915" s="254" t="s">
        <v>86</v>
      </c>
      <c r="AV915" s="14" t="s">
        <v>158</v>
      </c>
      <c r="AW915" s="14" t="s">
        <v>32</v>
      </c>
      <c r="AX915" s="14" t="s">
        <v>84</v>
      </c>
      <c r="AY915" s="254" t="s">
        <v>151</v>
      </c>
    </row>
    <row r="916" s="2" customFormat="1" ht="16.5" customHeight="1">
      <c r="A916" s="39"/>
      <c r="B916" s="40"/>
      <c r="C916" s="219" t="s">
        <v>641</v>
      </c>
      <c r="D916" s="219" t="s">
        <v>153</v>
      </c>
      <c r="E916" s="220" t="s">
        <v>992</v>
      </c>
      <c r="F916" s="221" t="s">
        <v>993</v>
      </c>
      <c r="G916" s="222" t="s">
        <v>994</v>
      </c>
      <c r="H916" s="223">
        <v>8</v>
      </c>
      <c r="I916" s="224"/>
      <c r="J916" s="225">
        <f>ROUND(I916*H916,2)</f>
        <v>0</v>
      </c>
      <c r="K916" s="221" t="s">
        <v>157</v>
      </c>
      <c r="L916" s="45"/>
      <c r="M916" s="226" t="s">
        <v>1</v>
      </c>
      <c r="N916" s="227" t="s">
        <v>41</v>
      </c>
      <c r="O916" s="92"/>
      <c r="P916" s="228">
        <f>O916*H916</f>
        <v>0</v>
      </c>
      <c r="Q916" s="228">
        <v>0</v>
      </c>
      <c r="R916" s="228">
        <f>Q916*H916</f>
        <v>0</v>
      </c>
      <c r="S916" s="228">
        <v>0</v>
      </c>
      <c r="T916" s="229">
        <f>S916*H916</f>
        <v>0</v>
      </c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R916" s="230" t="s">
        <v>199</v>
      </c>
      <c r="AT916" s="230" t="s">
        <v>153</v>
      </c>
      <c r="AU916" s="230" t="s">
        <v>86</v>
      </c>
      <c r="AY916" s="18" t="s">
        <v>151</v>
      </c>
      <c r="BE916" s="231">
        <f>IF(N916="základní",J916,0)</f>
        <v>0</v>
      </c>
      <c r="BF916" s="231">
        <f>IF(N916="snížená",J916,0)</f>
        <v>0</v>
      </c>
      <c r="BG916" s="231">
        <f>IF(N916="zákl. přenesená",J916,0)</f>
        <v>0</v>
      </c>
      <c r="BH916" s="231">
        <f>IF(N916="sníž. přenesená",J916,0)</f>
        <v>0</v>
      </c>
      <c r="BI916" s="231">
        <f>IF(N916="nulová",J916,0)</f>
        <v>0</v>
      </c>
      <c r="BJ916" s="18" t="s">
        <v>84</v>
      </c>
      <c r="BK916" s="231">
        <f>ROUND(I916*H916,2)</f>
        <v>0</v>
      </c>
      <c r="BL916" s="18" t="s">
        <v>199</v>
      </c>
      <c r="BM916" s="230" t="s">
        <v>995</v>
      </c>
    </row>
    <row r="917" s="13" customFormat="1">
      <c r="A917" s="13"/>
      <c r="B917" s="232"/>
      <c r="C917" s="233"/>
      <c r="D917" s="234" t="s">
        <v>159</v>
      </c>
      <c r="E917" s="235" t="s">
        <v>1</v>
      </c>
      <c r="F917" s="236" t="s">
        <v>996</v>
      </c>
      <c r="G917" s="233"/>
      <c r="H917" s="237">
        <v>8</v>
      </c>
      <c r="I917" s="238"/>
      <c r="J917" s="233"/>
      <c r="K917" s="233"/>
      <c r="L917" s="239"/>
      <c r="M917" s="240"/>
      <c r="N917" s="241"/>
      <c r="O917" s="241"/>
      <c r="P917" s="241"/>
      <c r="Q917" s="241"/>
      <c r="R917" s="241"/>
      <c r="S917" s="241"/>
      <c r="T917" s="242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3" t="s">
        <v>159</v>
      </c>
      <c r="AU917" s="243" t="s">
        <v>86</v>
      </c>
      <c r="AV917" s="13" t="s">
        <v>86</v>
      </c>
      <c r="AW917" s="13" t="s">
        <v>32</v>
      </c>
      <c r="AX917" s="13" t="s">
        <v>76</v>
      </c>
      <c r="AY917" s="243" t="s">
        <v>151</v>
      </c>
    </row>
    <row r="918" s="14" customFormat="1">
      <c r="A918" s="14"/>
      <c r="B918" s="244"/>
      <c r="C918" s="245"/>
      <c r="D918" s="234" t="s">
        <v>159</v>
      </c>
      <c r="E918" s="246" t="s">
        <v>1</v>
      </c>
      <c r="F918" s="247" t="s">
        <v>161</v>
      </c>
      <c r="G918" s="245"/>
      <c r="H918" s="248">
        <v>8</v>
      </c>
      <c r="I918" s="249"/>
      <c r="J918" s="245"/>
      <c r="K918" s="245"/>
      <c r="L918" s="250"/>
      <c r="M918" s="251"/>
      <c r="N918" s="252"/>
      <c r="O918" s="252"/>
      <c r="P918" s="252"/>
      <c r="Q918" s="252"/>
      <c r="R918" s="252"/>
      <c r="S918" s="252"/>
      <c r="T918" s="253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4" t="s">
        <v>159</v>
      </c>
      <c r="AU918" s="254" t="s">
        <v>86</v>
      </c>
      <c r="AV918" s="14" t="s">
        <v>158</v>
      </c>
      <c r="AW918" s="14" t="s">
        <v>32</v>
      </c>
      <c r="AX918" s="14" t="s">
        <v>84</v>
      </c>
      <c r="AY918" s="254" t="s">
        <v>151</v>
      </c>
    </row>
    <row r="919" s="2" customFormat="1">
      <c r="A919" s="39"/>
      <c r="B919" s="40"/>
      <c r="C919" s="265" t="s">
        <v>997</v>
      </c>
      <c r="D919" s="265" t="s">
        <v>219</v>
      </c>
      <c r="E919" s="266" t="s">
        <v>998</v>
      </c>
      <c r="F919" s="267" t="s">
        <v>999</v>
      </c>
      <c r="G919" s="268" t="s">
        <v>1000</v>
      </c>
      <c r="H919" s="269">
        <v>8</v>
      </c>
      <c r="I919" s="270"/>
      <c r="J919" s="271">
        <f>ROUND(I919*H919,2)</f>
        <v>0</v>
      </c>
      <c r="K919" s="267" t="s">
        <v>1</v>
      </c>
      <c r="L919" s="272"/>
      <c r="M919" s="273" t="s">
        <v>1</v>
      </c>
      <c r="N919" s="274" t="s">
        <v>41</v>
      </c>
      <c r="O919" s="92"/>
      <c r="P919" s="228">
        <f>O919*H919</f>
        <v>0</v>
      </c>
      <c r="Q919" s="228">
        <v>0</v>
      </c>
      <c r="R919" s="228">
        <f>Q919*H919</f>
        <v>0</v>
      </c>
      <c r="S919" s="228">
        <v>0</v>
      </c>
      <c r="T919" s="229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30" t="s">
        <v>245</v>
      </c>
      <c r="AT919" s="230" t="s">
        <v>219</v>
      </c>
      <c r="AU919" s="230" t="s">
        <v>86</v>
      </c>
      <c r="AY919" s="18" t="s">
        <v>151</v>
      </c>
      <c r="BE919" s="231">
        <f>IF(N919="základní",J919,0)</f>
        <v>0</v>
      </c>
      <c r="BF919" s="231">
        <f>IF(N919="snížená",J919,0)</f>
        <v>0</v>
      </c>
      <c r="BG919" s="231">
        <f>IF(N919="zákl. přenesená",J919,0)</f>
        <v>0</v>
      </c>
      <c r="BH919" s="231">
        <f>IF(N919="sníž. přenesená",J919,0)</f>
        <v>0</v>
      </c>
      <c r="BI919" s="231">
        <f>IF(N919="nulová",J919,0)</f>
        <v>0</v>
      </c>
      <c r="BJ919" s="18" t="s">
        <v>84</v>
      </c>
      <c r="BK919" s="231">
        <f>ROUND(I919*H919,2)</f>
        <v>0</v>
      </c>
      <c r="BL919" s="18" t="s">
        <v>199</v>
      </c>
      <c r="BM919" s="230" t="s">
        <v>1001</v>
      </c>
    </row>
    <row r="920" s="12" customFormat="1" ht="22.8" customHeight="1">
      <c r="A920" s="12"/>
      <c r="B920" s="203"/>
      <c r="C920" s="204"/>
      <c r="D920" s="205" t="s">
        <v>75</v>
      </c>
      <c r="E920" s="217" t="s">
        <v>1002</v>
      </c>
      <c r="F920" s="217" t="s">
        <v>1003</v>
      </c>
      <c r="G920" s="204"/>
      <c r="H920" s="204"/>
      <c r="I920" s="207"/>
      <c r="J920" s="218">
        <f>BK920</f>
        <v>0</v>
      </c>
      <c r="K920" s="204"/>
      <c r="L920" s="209"/>
      <c r="M920" s="210"/>
      <c r="N920" s="211"/>
      <c r="O920" s="211"/>
      <c r="P920" s="212">
        <f>SUM(P921:P933)</f>
        <v>0</v>
      </c>
      <c r="Q920" s="211"/>
      <c r="R920" s="212">
        <f>SUM(R921:R933)</f>
        <v>0</v>
      </c>
      <c r="S920" s="211"/>
      <c r="T920" s="213">
        <f>SUM(T921:T933)</f>
        <v>0</v>
      </c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R920" s="214" t="s">
        <v>86</v>
      </c>
      <c r="AT920" s="215" t="s">
        <v>75</v>
      </c>
      <c r="AU920" s="215" t="s">
        <v>84</v>
      </c>
      <c r="AY920" s="214" t="s">
        <v>151</v>
      </c>
      <c r="BK920" s="216">
        <f>SUM(BK921:BK933)</f>
        <v>0</v>
      </c>
    </row>
    <row r="921" s="2" customFormat="1" ht="21.75" customHeight="1">
      <c r="A921" s="39"/>
      <c r="B921" s="40"/>
      <c r="C921" s="219" t="s">
        <v>645</v>
      </c>
      <c r="D921" s="219" t="s">
        <v>153</v>
      </c>
      <c r="E921" s="220" t="s">
        <v>1004</v>
      </c>
      <c r="F921" s="221" t="s">
        <v>1005</v>
      </c>
      <c r="G921" s="222" t="s">
        <v>244</v>
      </c>
      <c r="H921" s="223">
        <v>29.300000000000001</v>
      </c>
      <c r="I921" s="224"/>
      <c r="J921" s="225">
        <f>ROUND(I921*H921,2)</f>
        <v>0</v>
      </c>
      <c r="K921" s="221" t="s">
        <v>157</v>
      </c>
      <c r="L921" s="45"/>
      <c r="M921" s="226" t="s">
        <v>1</v>
      </c>
      <c r="N921" s="227" t="s">
        <v>41</v>
      </c>
      <c r="O921" s="92"/>
      <c r="P921" s="228">
        <f>O921*H921</f>
        <v>0</v>
      </c>
      <c r="Q921" s="228">
        <v>0</v>
      </c>
      <c r="R921" s="228">
        <f>Q921*H921</f>
        <v>0</v>
      </c>
      <c r="S921" s="228">
        <v>0</v>
      </c>
      <c r="T921" s="229">
        <f>S921*H921</f>
        <v>0</v>
      </c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  <c r="AR921" s="230" t="s">
        <v>199</v>
      </c>
      <c r="AT921" s="230" t="s">
        <v>153</v>
      </c>
      <c r="AU921" s="230" t="s">
        <v>86</v>
      </c>
      <c r="AY921" s="18" t="s">
        <v>151</v>
      </c>
      <c r="BE921" s="231">
        <f>IF(N921="základní",J921,0)</f>
        <v>0</v>
      </c>
      <c r="BF921" s="231">
        <f>IF(N921="snížená",J921,0)</f>
        <v>0</v>
      </c>
      <c r="BG921" s="231">
        <f>IF(N921="zákl. přenesená",J921,0)</f>
        <v>0</v>
      </c>
      <c r="BH921" s="231">
        <f>IF(N921="sníž. přenesená",J921,0)</f>
        <v>0</v>
      </c>
      <c r="BI921" s="231">
        <f>IF(N921="nulová",J921,0)</f>
        <v>0</v>
      </c>
      <c r="BJ921" s="18" t="s">
        <v>84</v>
      </c>
      <c r="BK921" s="231">
        <f>ROUND(I921*H921,2)</f>
        <v>0</v>
      </c>
      <c r="BL921" s="18" t="s">
        <v>199</v>
      </c>
      <c r="BM921" s="230" t="s">
        <v>1006</v>
      </c>
    </row>
    <row r="922" s="15" customFormat="1">
      <c r="A922" s="15"/>
      <c r="B922" s="255"/>
      <c r="C922" s="256"/>
      <c r="D922" s="234" t="s">
        <v>159</v>
      </c>
      <c r="E922" s="257" t="s">
        <v>1</v>
      </c>
      <c r="F922" s="258" t="s">
        <v>1007</v>
      </c>
      <c r="G922" s="256"/>
      <c r="H922" s="257" t="s">
        <v>1</v>
      </c>
      <c r="I922" s="259"/>
      <c r="J922" s="256"/>
      <c r="K922" s="256"/>
      <c r="L922" s="260"/>
      <c r="M922" s="261"/>
      <c r="N922" s="262"/>
      <c r="O922" s="262"/>
      <c r="P922" s="262"/>
      <c r="Q922" s="262"/>
      <c r="R922" s="262"/>
      <c r="S922" s="262"/>
      <c r="T922" s="263"/>
      <c r="U922" s="15"/>
      <c r="V922" s="15"/>
      <c r="W922" s="15"/>
      <c r="X922" s="15"/>
      <c r="Y922" s="15"/>
      <c r="Z922" s="15"/>
      <c r="AA922" s="15"/>
      <c r="AB922" s="15"/>
      <c r="AC922" s="15"/>
      <c r="AD922" s="15"/>
      <c r="AE922" s="15"/>
      <c r="AT922" s="264" t="s">
        <v>159</v>
      </c>
      <c r="AU922" s="264" t="s">
        <v>86</v>
      </c>
      <c r="AV922" s="15" t="s">
        <v>84</v>
      </c>
      <c r="AW922" s="15" t="s">
        <v>32</v>
      </c>
      <c r="AX922" s="15" t="s">
        <v>76</v>
      </c>
      <c r="AY922" s="264" t="s">
        <v>151</v>
      </c>
    </row>
    <row r="923" s="13" customFormat="1">
      <c r="A923" s="13"/>
      <c r="B923" s="232"/>
      <c r="C923" s="233"/>
      <c r="D923" s="234" t="s">
        <v>159</v>
      </c>
      <c r="E923" s="235" t="s">
        <v>1</v>
      </c>
      <c r="F923" s="236" t="s">
        <v>1008</v>
      </c>
      <c r="G923" s="233"/>
      <c r="H923" s="237">
        <v>25.800000000000001</v>
      </c>
      <c r="I923" s="238"/>
      <c r="J923" s="233"/>
      <c r="K923" s="233"/>
      <c r="L923" s="239"/>
      <c r="M923" s="240"/>
      <c r="N923" s="241"/>
      <c r="O923" s="241"/>
      <c r="P923" s="241"/>
      <c r="Q923" s="241"/>
      <c r="R923" s="241"/>
      <c r="S923" s="241"/>
      <c r="T923" s="242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43" t="s">
        <v>159</v>
      </c>
      <c r="AU923" s="243" t="s">
        <v>86</v>
      </c>
      <c r="AV923" s="13" t="s">
        <v>86</v>
      </c>
      <c r="AW923" s="13" t="s">
        <v>32</v>
      </c>
      <c r="AX923" s="13" t="s">
        <v>76</v>
      </c>
      <c r="AY923" s="243" t="s">
        <v>151</v>
      </c>
    </row>
    <row r="924" s="13" customFormat="1">
      <c r="A924" s="13"/>
      <c r="B924" s="232"/>
      <c r="C924" s="233"/>
      <c r="D924" s="234" t="s">
        <v>159</v>
      </c>
      <c r="E924" s="235" t="s">
        <v>1</v>
      </c>
      <c r="F924" s="236" t="s">
        <v>1009</v>
      </c>
      <c r="G924" s="233"/>
      <c r="H924" s="237">
        <v>3.5</v>
      </c>
      <c r="I924" s="238"/>
      <c r="J924" s="233"/>
      <c r="K924" s="233"/>
      <c r="L924" s="239"/>
      <c r="M924" s="240"/>
      <c r="N924" s="241"/>
      <c r="O924" s="241"/>
      <c r="P924" s="241"/>
      <c r="Q924" s="241"/>
      <c r="R924" s="241"/>
      <c r="S924" s="241"/>
      <c r="T924" s="242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3" t="s">
        <v>159</v>
      </c>
      <c r="AU924" s="243" t="s">
        <v>86</v>
      </c>
      <c r="AV924" s="13" t="s">
        <v>86</v>
      </c>
      <c r="AW924" s="13" t="s">
        <v>32</v>
      </c>
      <c r="AX924" s="13" t="s">
        <v>76</v>
      </c>
      <c r="AY924" s="243" t="s">
        <v>151</v>
      </c>
    </row>
    <row r="925" s="14" customFormat="1">
      <c r="A925" s="14"/>
      <c r="B925" s="244"/>
      <c r="C925" s="245"/>
      <c r="D925" s="234" t="s">
        <v>159</v>
      </c>
      <c r="E925" s="246" t="s">
        <v>1</v>
      </c>
      <c r="F925" s="247" t="s">
        <v>161</v>
      </c>
      <c r="G925" s="245"/>
      <c r="H925" s="248">
        <v>29.300000000000001</v>
      </c>
      <c r="I925" s="249"/>
      <c r="J925" s="245"/>
      <c r="K925" s="245"/>
      <c r="L925" s="250"/>
      <c r="M925" s="251"/>
      <c r="N925" s="252"/>
      <c r="O925" s="252"/>
      <c r="P925" s="252"/>
      <c r="Q925" s="252"/>
      <c r="R925" s="252"/>
      <c r="S925" s="252"/>
      <c r="T925" s="253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54" t="s">
        <v>159</v>
      </c>
      <c r="AU925" s="254" t="s">
        <v>86</v>
      </c>
      <c r="AV925" s="14" t="s">
        <v>158</v>
      </c>
      <c r="AW925" s="14" t="s">
        <v>32</v>
      </c>
      <c r="AX925" s="14" t="s">
        <v>84</v>
      </c>
      <c r="AY925" s="254" t="s">
        <v>151</v>
      </c>
    </row>
    <row r="926" s="2" customFormat="1">
      <c r="A926" s="39"/>
      <c r="B926" s="40"/>
      <c r="C926" s="219" t="s">
        <v>1010</v>
      </c>
      <c r="D926" s="219" t="s">
        <v>153</v>
      </c>
      <c r="E926" s="220" t="s">
        <v>1011</v>
      </c>
      <c r="F926" s="221" t="s">
        <v>1012</v>
      </c>
      <c r="G926" s="222" t="s">
        <v>232</v>
      </c>
      <c r="H926" s="223">
        <v>15</v>
      </c>
      <c r="I926" s="224"/>
      <c r="J926" s="225">
        <f>ROUND(I926*H926,2)</f>
        <v>0</v>
      </c>
      <c r="K926" s="221" t="s">
        <v>157</v>
      </c>
      <c r="L926" s="45"/>
      <c r="M926" s="226" t="s">
        <v>1</v>
      </c>
      <c r="N926" s="227" t="s">
        <v>41</v>
      </c>
      <c r="O926" s="92"/>
      <c r="P926" s="228">
        <f>O926*H926</f>
        <v>0</v>
      </c>
      <c r="Q926" s="228">
        <v>0</v>
      </c>
      <c r="R926" s="228">
        <f>Q926*H926</f>
        <v>0</v>
      </c>
      <c r="S926" s="228">
        <v>0</v>
      </c>
      <c r="T926" s="229">
        <f>S926*H926</f>
        <v>0</v>
      </c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R926" s="230" t="s">
        <v>199</v>
      </c>
      <c r="AT926" s="230" t="s">
        <v>153</v>
      </c>
      <c r="AU926" s="230" t="s">
        <v>86</v>
      </c>
      <c r="AY926" s="18" t="s">
        <v>151</v>
      </c>
      <c r="BE926" s="231">
        <f>IF(N926="základní",J926,0)</f>
        <v>0</v>
      </c>
      <c r="BF926" s="231">
        <f>IF(N926="snížená",J926,0)</f>
        <v>0</v>
      </c>
      <c r="BG926" s="231">
        <f>IF(N926="zákl. přenesená",J926,0)</f>
        <v>0</v>
      </c>
      <c r="BH926" s="231">
        <f>IF(N926="sníž. přenesená",J926,0)</f>
        <v>0</v>
      </c>
      <c r="BI926" s="231">
        <f>IF(N926="nulová",J926,0)</f>
        <v>0</v>
      </c>
      <c r="BJ926" s="18" t="s">
        <v>84</v>
      </c>
      <c r="BK926" s="231">
        <f>ROUND(I926*H926,2)</f>
        <v>0</v>
      </c>
      <c r="BL926" s="18" t="s">
        <v>199</v>
      </c>
      <c r="BM926" s="230" t="s">
        <v>1013</v>
      </c>
    </row>
    <row r="927" s="13" customFormat="1">
      <c r="A927" s="13"/>
      <c r="B927" s="232"/>
      <c r="C927" s="233"/>
      <c r="D927" s="234" t="s">
        <v>159</v>
      </c>
      <c r="E927" s="235" t="s">
        <v>1</v>
      </c>
      <c r="F927" s="236" t="s">
        <v>1014</v>
      </c>
      <c r="G927" s="233"/>
      <c r="H927" s="237">
        <v>15</v>
      </c>
      <c r="I927" s="238"/>
      <c r="J927" s="233"/>
      <c r="K927" s="233"/>
      <c r="L927" s="239"/>
      <c r="M927" s="240"/>
      <c r="N927" s="241"/>
      <c r="O927" s="241"/>
      <c r="P927" s="241"/>
      <c r="Q927" s="241"/>
      <c r="R927" s="241"/>
      <c r="S927" s="241"/>
      <c r="T927" s="242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43" t="s">
        <v>159</v>
      </c>
      <c r="AU927" s="243" t="s">
        <v>86</v>
      </c>
      <c r="AV927" s="13" t="s">
        <v>86</v>
      </c>
      <c r="AW927" s="13" t="s">
        <v>32</v>
      </c>
      <c r="AX927" s="13" t="s">
        <v>76</v>
      </c>
      <c r="AY927" s="243" t="s">
        <v>151</v>
      </c>
    </row>
    <row r="928" s="14" customFormat="1">
      <c r="A928" s="14"/>
      <c r="B928" s="244"/>
      <c r="C928" s="245"/>
      <c r="D928" s="234" t="s">
        <v>159</v>
      </c>
      <c r="E928" s="246" t="s">
        <v>1</v>
      </c>
      <c r="F928" s="247" t="s">
        <v>161</v>
      </c>
      <c r="G928" s="245"/>
      <c r="H928" s="248">
        <v>15</v>
      </c>
      <c r="I928" s="249"/>
      <c r="J928" s="245"/>
      <c r="K928" s="245"/>
      <c r="L928" s="250"/>
      <c r="M928" s="251"/>
      <c r="N928" s="252"/>
      <c r="O928" s="252"/>
      <c r="P928" s="252"/>
      <c r="Q928" s="252"/>
      <c r="R928" s="252"/>
      <c r="S928" s="252"/>
      <c r="T928" s="253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4" t="s">
        <v>159</v>
      </c>
      <c r="AU928" s="254" t="s">
        <v>86</v>
      </c>
      <c r="AV928" s="14" t="s">
        <v>158</v>
      </c>
      <c r="AW928" s="14" t="s">
        <v>32</v>
      </c>
      <c r="AX928" s="14" t="s">
        <v>84</v>
      </c>
      <c r="AY928" s="254" t="s">
        <v>151</v>
      </c>
    </row>
    <row r="929" s="2" customFormat="1" ht="33" customHeight="1">
      <c r="A929" s="39"/>
      <c r="B929" s="40"/>
      <c r="C929" s="219" t="s">
        <v>651</v>
      </c>
      <c r="D929" s="219" t="s">
        <v>153</v>
      </c>
      <c r="E929" s="220" t="s">
        <v>1015</v>
      </c>
      <c r="F929" s="221" t="s">
        <v>1016</v>
      </c>
      <c r="G929" s="222" t="s">
        <v>232</v>
      </c>
      <c r="H929" s="223">
        <v>10</v>
      </c>
      <c r="I929" s="224"/>
      <c r="J929" s="225">
        <f>ROUND(I929*H929,2)</f>
        <v>0</v>
      </c>
      <c r="K929" s="221" t="s">
        <v>157</v>
      </c>
      <c r="L929" s="45"/>
      <c r="M929" s="226" t="s">
        <v>1</v>
      </c>
      <c r="N929" s="227" t="s">
        <v>41</v>
      </c>
      <c r="O929" s="92"/>
      <c r="P929" s="228">
        <f>O929*H929</f>
        <v>0</v>
      </c>
      <c r="Q929" s="228">
        <v>0</v>
      </c>
      <c r="R929" s="228">
        <f>Q929*H929</f>
        <v>0</v>
      </c>
      <c r="S929" s="228">
        <v>0</v>
      </c>
      <c r="T929" s="229">
        <f>S929*H929</f>
        <v>0</v>
      </c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R929" s="230" t="s">
        <v>199</v>
      </c>
      <c r="AT929" s="230" t="s">
        <v>153</v>
      </c>
      <c r="AU929" s="230" t="s">
        <v>86</v>
      </c>
      <c r="AY929" s="18" t="s">
        <v>151</v>
      </c>
      <c r="BE929" s="231">
        <f>IF(N929="základní",J929,0)</f>
        <v>0</v>
      </c>
      <c r="BF929" s="231">
        <f>IF(N929="snížená",J929,0)</f>
        <v>0</v>
      </c>
      <c r="BG929" s="231">
        <f>IF(N929="zákl. přenesená",J929,0)</f>
        <v>0</v>
      </c>
      <c r="BH929" s="231">
        <f>IF(N929="sníž. přenesená",J929,0)</f>
        <v>0</v>
      </c>
      <c r="BI929" s="231">
        <f>IF(N929="nulová",J929,0)</f>
        <v>0</v>
      </c>
      <c r="BJ929" s="18" t="s">
        <v>84</v>
      </c>
      <c r="BK929" s="231">
        <f>ROUND(I929*H929,2)</f>
        <v>0</v>
      </c>
      <c r="BL929" s="18" t="s">
        <v>199</v>
      </c>
      <c r="BM929" s="230" t="s">
        <v>1017</v>
      </c>
    </row>
    <row r="930" s="13" customFormat="1">
      <c r="A930" s="13"/>
      <c r="B930" s="232"/>
      <c r="C930" s="233"/>
      <c r="D930" s="234" t="s">
        <v>159</v>
      </c>
      <c r="E930" s="235" t="s">
        <v>1</v>
      </c>
      <c r="F930" s="236" t="s">
        <v>1018</v>
      </c>
      <c r="G930" s="233"/>
      <c r="H930" s="237">
        <v>5</v>
      </c>
      <c r="I930" s="238"/>
      <c r="J930" s="233"/>
      <c r="K930" s="233"/>
      <c r="L930" s="239"/>
      <c r="M930" s="240"/>
      <c r="N930" s="241"/>
      <c r="O930" s="241"/>
      <c r="P930" s="241"/>
      <c r="Q930" s="241"/>
      <c r="R930" s="241"/>
      <c r="S930" s="241"/>
      <c r="T930" s="242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43" t="s">
        <v>159</v>
      </c>
      <c r="AU930" s="243" t="s">
        <v>86</v>
      </c>
      <c r="AV930" s="13" t="s">
        <v>86</v>
      </c>
      <c r="AW930" s="13" t="s">
        <v>32</v>
      </c>
      <c r="AX930" s="13" t="s">
        <v>76</v>
      </c>
      <c r="AY930" s="243" t="s">
        <v>151</v>
      </c>
    </row>
    <row r="931" s="13" customFormat="1">
      <c r="A931" s="13"/>
      <c r="B931" s="232"/>
      <c r="C931" s="233"/>
      <c r="D931" s="234" t="s">
        <v>159</v>
      </c>
      <c r="E931" s="235" t="s">
        <v>1</v>
      </c>
      <c r="F931" s="236" t="s">
        <v>1019</v>
      </c>
      <c r="G931" s="233"/>
      <c r="H931" s="237">
        <v>5</v>
      </c>
      <c r="I931" s="238"/>
      <c r="J931" s="233"/>
      <c r="K931" s="233"/>
      <c r="L931" s="239"/>
      <c r="M931" s="240"/>
      <c r="N931" s="241"/>
      <c r="O931" s="241"/>
      <c r="P931" s="241"/>
      <c r="Q931" s="241"/>
      <c r="R931" s="241"/>
      <c r="S931" s="241"/>
      <c r="T931" s="242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43" t="s">
        <v>159</v>
      </c>
      <c r="AU931" s="243" t="s">
        <v>86</v>
      </c>
      <c r="AV931" s="13" t="s">
        <v>86</v>
      </c>
      <c r="AW931" s="13" t="s">
        <v>32</v>
      </c>
      <c r="AX931" s="13" t="s">
        <v>76</v>
      </c>
      <c r="AY931" s="243" t="s">
        <v>151</v>
      </c>
    </row>
    <row r="932" s="14" customFormat="1">
      <c r="A932" s="14"/>
      <c r="B932" s="244"/>
      <c r="C932" s="245"/>
      <c r="D932" s="234" t="s">
        <v>159</v>
      </c>
      <c r="E932" s="246" t="s">
        <v>1</v>
      </c>
      <c r="F932" s="247" t="s">
        <v>161</v>
      </c>
      <c r="G932" s="245"/>
      <c r="H932" s="248">
        <v>10</v>
      </c>
      <c r="I932" s="249"/>
      <c r="J932" s="245"/>
      <c r="K932" s="245"/>
      <c r="L932" s="250"/>
      <c r="M932" s="251"/>
      <c r="N932" s="252"/>
      <c r="O932" s="252"/>
      <c r="P932" s="252"/>
      <c r="Q932" s="252"/>
      <c r="R932" s="252"/>
      <c r="S932" s="252"/>
      <c r="T932" s="253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4" t="s">
        <v>159</v>
      </c>
      <c r="AU932" s="254" t="s">
        <v>86</v>
      </c>
      <c r="AV932" s="14" t="s">
        <v>158</v>
      </c>
      <c r="AW932" s="14" t="s">
        <v>32</v>
      </c>
      <c r="AX932" s="14" t="s">
        <v>84</v>
      </c>
      <c r="AY932" s="254" t="s">
        <v>151</v>
      </c>
    </row>
    <row r="933" s="2" customFormat="1" ht="16.5" customHeight="1">
      <c r="A933" s="39"/>
      <c r="B933" s="40"/>
      <c r="C933" s="219" t="s">
        <v>1020</v>
      </c>
      <c r="D933" s="219" t="s">
        <v>153</v>
      </c>
      <c r="E933" s="220" t="s">
        <v>1021</v>
      </c>
      <c r="F933" s="221" t="s">
        <v>1022</v>
      </c>
      <c r="G933" s="222" t="s">
        <v>232</v>
      </c>
      <c r="H933" s="223">
        <v>5</v>
      </c>
      <c r="I933" s="224"/>
      <c r="J933" s="225">
        <f>ROUND(I933*H933,2)</f>
        <v>0</v>
      </c>
      <c r="K933" s="221" t="s">
        <v>157</v>
      </c>
      <c r="L933" s="45"/>
      <c r="M933" s="226" t="s">
        <v>1</v>
      </c>
      <c r="N933" s="227" t="s">
        <v>41</v>
      </c>
      <c r="O933" s="92"/>
      <c r="P933" s="228">
        <f>O933*H933</f>
        <v>0</v>
      </c>
      <c r="Q933" s="228">
        <v>0</v>
      </c>
      <c r="R933" s="228">
        <f>Q933*H933</f>
        <v>0</v>
      </c>
      <c r="S933" s="228">
        <v>0</v>
      </c>
      <c r="T933" s="229">
        <f>S933*H933</f>
        <v>0</v>
      </c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R933" s="230" t="s">
        <v>199</v>
      </c>
      <c r="AT933" s="230" t="s">
        <v>153</v>
      </c>
      <c r="AU933" s="230" t="s">
        <v>86</v>
      </c>
      <c r="AY933" s="18" t="s">
        <v>151</v>
      </c>
      <c r="BE933" s="231">
        <f>IF(N933="základní",J933,0)</f>
        <v>0</v>
      </c>
      <c r="BF933" s="231">
        <f>IF(N933="snížená",J933,0)</f>
        <v>0</v>
      </c>
      <c r="BG933" s="231">
        <f>IF(N933="zákl. přenesená",J933,0)</f>
        <v>0</v>
      </c>
      <c r="BH933" s="231">
        <f>IF(N933="sníž. přenesená",J933,0)</f>
        <v>0</v>
      </c>
      <c r="BI933" s="231">
        <f>IF(N933="nulová",J933,0)</f>
        <v>0</v>
      </c>
      <c r="BJ933" s="18" t="s">
        <v>84</v>
      </c>
      <c r="BK933" s="231">
        <f>ROUND(I933*H933,2)</f>
        <v>0</v>
      </c>
      <c r="BL933" s="18" t="s">
        <v>199</v>
      </c>
      <c r="BM933" s="230" t="s">
        <v>1023</v>
      </c>
    </row>
    <row r="934" s="12" customFormat="1" ht="22.8" customHeight="1">
      <c r="A934" s="12"/>
      <c r="B934" s="203"/>
      <c r="C934" s="204"/>
      <c r="D934" s="205" t="s">
        <v>75</v>
      </c>
      <c r="E934" s="217" t="s">
        <v>1024</v>
      </c>
      <c r="F934" s="217" t="s">
        <v>1025</v>
      </c>
      <c r="G934" s="204"/>
      <c r="H934" s="204"/>
      <c r="I934" s="207"/>
      <c r="J934" s="218">
        <f>BK934</f>
        <v>0</v>
      </c>
      <c r="K934" s="204"/>
      <c r="L934" s="209"/>
      <c r="M934" s="210"/>
      <c r="N934" s="211"/>
      <c r="O934" s="211"/>
      <c r="P934" s="212">
        <f>SUM(P935:P996)</f>
        <v>0</v>
      </c>
      <c r="Q934" s="211"/>
      <c r="R934" s="212">
        <f>SUM(R935:R996)</f>
        <v>0</v>
      </c>
      <c r="S934" s="211"/>
      <c r="T934" s="213">
        <f>SUM(T935:T996)</f>
        <v>0</v>
      </c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R934" s="214" t="s">
        <v>86</v>
      </c>
      <c r="AT934" s="215" t="s">
        <v>75</v>
      </c>
      <c r="AU934" s="215" t="s">
        <v>84</v>
      </c>
      <c r="AY934" s="214" t="s">
        <v>151</v>
      </c>
      <c r="BK934" s="216">
        <f>SUM(BK935:BK996)</f>
        <v>0</v>
      </c>
    </row>
    <row r="935" s="2" customFormat="1">
      <c r="A935" s="39"/>
      <c r="B935" s="40"/>
      <c r="C935" s="219" t="s">
        <v>656</v>
      </c>
      <c r="D935" s="219" t="s">
        <v>153</v>
      </c>
      <c r="E935" s="220" t="s">
        <v>1026</v>
      </c>
      <c r="F935" s="221" t="s">
        <v>1027</v>
      </c>
      <c r="G935" s="222" t="s">
        <v>232</v>
      </c>
      <c r="H935" s="223">
        <v>1.45</v>
      </c>
      <c r="I935" s="224"/>
      <c r="J935" s="225">
        <f>ROUND(I935*H935,2)</f>
        <v>0</v>
      </c>
      <c r="K935" s="221" t="s">
        <v>157</v>
      </c>
      <c r="L935" s="45"/>
      <c r="M935" s="226" t="s">
        <v>1</v>
      </c>
      <c r="N935" s="227" t="s">
        <v>41</v>
      </c>
      <c r="O935" s="92"/>
      <c r="P935" s="228">
        <f>O935*H935</f>
        <v>0</v>
      </c>
      <c r="Q935" s="228">
        <v>0</v>
      </c>
      <c r="R935" s="228">
        <f>Q935*H935</f>
        <v>0</v>
      </c>
      <c r="S935" s="228">
        <v>0</v>
      </c>
      <c r="T935" s="229">
        <f>S935*H935</f>
        <v>0</v>
      </c>
      <c r="U935" s="39"/>
      <c r="V935" s="39"/>
      <c r="W935" s="39"/>
      <c r="X935" s="39"/>
      <c r="Y935" s="39"/>
      <c r="Z935" s="39"/>
      <c r="AA935" s="39"/>
      <c r="AB935" s="39"/>
      <c r="AC935" s="39"/>
      <c r="AD935" s="39"/>
      <c r="AE935" s="39"/>
      <c r="AR935" s="230" t="s">
        <v>199</v>
      </c>
      <c r="AT935" s="230" t="s">
        <v>153</v>
      </c>
      <c r="AU935" s="230" t="s">
        <v>86</v>
      </c>
      <c r="AY935" s="18" t="s">
        <v>151</v>
      </c>
      <c r="BE935" s="231">
        <f>IF(N935="základní",J935,0)</f>
        <v>0</v>
      </c>
      <c r="BF935" s="231">
        <f>IF(N935="snížená",J935,0)</f>
        <v>0</v>
      </c>
      <c r="BG935" s="231">
        <f>IF(N935="zákl. přenesená",J935,0)</f>
        <v>0</v>
      </c>
      <c r="BH935" s="231">
        <f>IF(N935="sníž. přenesená",J935,0)</f>
        <v>0</v>
      </c>
      <c r="BI935" s="231">
        <f>IF(N935="nulová",J935,0)</f>
        <v>0</v>
      </c>
      <c r="BJ935" s="18" t="s">
        <v>84</v>
      </c>
      <c r="BK935" s="231">
        <f>ROUND(I935*H935,2)</f>
        <v>0</v>
      </c>
      <c r="BL935" s="18" t="s">
        <v>199</v>
      </c>
      <c r="BM935" s="230" t="s">
        <v>1028</v>
      </c>
    </row>
    <row r="936" s="15" customFormat="1">
      <c r="A936" s="15"/>
      <c r="B936" s="255"/>
      <c r="C936" s="256"/>
      <c r="D936" s="234" t="s">
        <v>159</v>
      </c>
      <c r="E936" s="257" t="s">
        <v>1</v>
      </c>
      <c r="F936" s="258" t="s">
        <v>1029</v>
      </c>
      <c r="G936" s="256"/>
      <c r="H936" s="257" t="s">
        <v>1</v>
      </c>
      <c r="I936" s="259"/>
      <c r="J936" s="256"/>
      <c r="K936" s="256"/>
      <c r="L936" s="260"/>
      <c r="M936" s="261"/>
      <c r="N936" s="262"/>
      <c r="O936" s="262"/>
      <c r="P936" s="262"/>
      <c r="Q936" s="262"/>
      <c r="R936" s="262"/>
      <c r="S936" s="262"/>
      <c r="T936" s="263"/>
      <c r="U936" s="15"/>
      <c r="V936" s="15"/>
      <c r="W936" s="15"/>
      <c r="X936" s="15"/>
      <c r="Y936" s="15"/>
      <c r="Z936" s="15"/>
      <c r="AA936" s="15"/>
      <c r="AB936" s="15"/>
      <c r="AC936" s="15"/>
      <c r="AD936" s="15"/>
      <c r="AE936" s="15"/>
      <c r="AT936" s="264" t="s">
        <v>159</v>
      </c>
      <c r="AU936" s="264" t="s">
        <v>86</v>
      </c>
      <c r="AV936" s="15" t="s">
        <v>84</v>
      </c>
      <c r="AW936" s="15" t="s">
        <v>32</v>
      </c>
      <c r="AX936" s="15" t="s">
        <v>76</v>
      </c>
      <c r="AY936" s="264" t="s">
        <v>151</v>
      </c>
    </row>
    <row r="937" s="13" customFormat="1">
      <c r="A937" s="13"/>
      <c r="B937" s="232"/>
      <c r="C937" s="233"/>
      <c r="D937" s="234" t="s">
        <v>159</v>
      </c>
      <c r="E937" s="235" t="s">
        <v>1</v>
      </c>
      <c r="F937" s="236" t="s">
        <v>1030</v>
      </c>
      <c r="G937" s="233"/>
      <c r="H937" s="237">
        <v>1.45</v>
      </c>
      <c r="I937" s="238"/>
      <c r="J937" s="233"/>
      <c r="K937" s="233"/>
      <c r="L937" s="239"/>
      <c r="M937" s="240"/>
      <c r="N937" s="241"/>
      <c r="O937" s="241"/>
      <c r="P937" s="241"/>
      <c r="Q937" s="241"/>
      <c r="R937" s="241"/>
      <c r="S937" s="241"/>
      <c r="T937" s="242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3" t="s">
        <v>159</v>
      </c>
      <c r="AU937" s="243" t="s">
        <v>86</v>
      </c>
      <c r="AV937" s="13" t="s">
        <v>86</v>
      </c>
      <c r="AW937" s="13" t="s">
        <v>32</v>
      </c>
      <c r="AX937" s="13" t="s">
        <v>76</v>
      </c>
      <c r="AY937" s="243" t="s">
        <v>151</v>
      </c>
    </row>
    <row r="938" s="14" customFormat="1">
      <c r="A938" s="14"/>
      <c r="B938" s="244"/>
      <c r="C938" s="245"/>
      <c r="D938" s="234" t="s">
        <v>159</v>
      </c>
      <c r="E938" s="246" t="s">
        <v>1</v>
      </c>
      <c r="F938" s="247" t="s">
        <v>161</v>
      </c>
      <c r="G938" s="245"/>
      <c r="H938" s="248">
        <v>1.45</v>
      </c>
      <c r="I938" s="249"/>
      <c r="J938" s="245"/>
      <c r="K938" s="245"/>
      <c r="L938" s="250"/>
      <c r="M938" s="251"/>
      <c r="N938" s="252"/>
      <c r="O938" s="252"/>
      <c r="P938" s="252"/>
      <c r="Q938" s="252"/>
      <c r="R938" s="252"/>
      <c r="S938" s="252"/>
      <c r="T938" s="253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4" t="s">
        <v>159</v>
      </c>
      <c r="AU938" s="254" t="s">
        <v>86</v>
      </c>
      <c r="AV938" s="14" t="s">
        <v>158</v>
      </c>
      <c r="AW938" s="14" t="s">
        <v>32</v>
      </c>
      <c r="AX938" s="14" t="s">
        <v>84</v>
      </c>
      <c r="AY938" s="254" t="s">
        <v>151</v>
      </c>
    </row>
    <row r="939" s="2" customFormat="1" ht="16.5" customHeight="1">
      <c r="A939" s="39"/>
      <c r="B939" s="40"/>
      <c r="C939" s="219" t="s">
        <v>1031</v>
      </c>
      <c r="D939" s="219" t="s">
        <v>153</v>
      </c>
      <c r="E939" s="220" t="s">
        <v>1032</v>
      </c>
      <c r="F939" s="221" t="s">
        <v>1033</v>
      </c>
      <c r="G939" s="222" t="s">
        <v>232</v>
      </c>
      <c r="H939" s="223">
        <v>1.45</v>
      </c>
      <c r="I939" s="224"/>
      <c r="J939" s="225">
        <f>ROUND(I939*H939,2)</f>
        <v>0</v>
      </c>
      <c r="K939" s="221" t="s">
        <v>157</v>
      </c>
      <c r="L939" s="45"/>
      <c r="M939" s="226" t="s">
        <v>1</v>
      </c>
      <c r="N939" s="227" t="s">
        <v>41</v>
      </c>
      <c r="O939" s="92"/>
      <c r="P939" s="228">
        <f>O939*H939</f>
        <v>0</v>
      </c>
      <c r="Q939" s="228">
        <v>0</v>
      </c>
      <c r="R939" s="228">
        <f>Q939*H939</f>
        <v>0</v>
      </c>
      <c r="S939" s="228">
        <v>0</v>
      </c>
      <c r="T939" s="229">
        <f>S939*H939</f>
        <v>0</v>
      </c>
      <c r="U939" s="39"/>
      <c r="V939" s="39"/>
      <c r="W939" s="39"/>
      <c r="X939" s="39"/>
      <c r="Y939" s="39"/>
      <c r="Z939" s="39"/>
      <c r="AA939" s="39"/>
      <c r="AB939" s="39"/>
      <c r="AC939" s="39"/>
      <c r="AD939" s="39"/>
      <c r="AE939" s="39"/>
      <c r="AR939" s="230" t="s">
        <v>199</v>
      </c>
      <c r="AT939" s="230" t="s">
        <v>153</v>
      </c>
      <c r="AU939" s="230" t="s">
        <v>86</v>
      </c>
      <c r="AY939" s="18" t="s">
        <v>151</v>
      </c>
      <c r="BE939" s="231">
        <f>IF(N939="základní",J939,0)</f>
        <v>0</v>
      </c>
      <c r="BF939" s="231">
        <f>IF(N939="snížená",J939,0)</f>
        <v>0</v>
      </c>
      <c r="BG939" s="231">
        <f>IF(N939="zákl. přenesená",J939,0)</f>
        <v>0</v>
      </c>
      <c r="BH939" s="231">
        <f>IF(N939="sníž. přenesená",J939,0)</f>
        <v>0</v>
      </c>
      <c r="BI939" s="231">
        <f>IF(N939="nulová",J939,0)</f>
        <v>0</v>
      </c>
      <c r="BJ939" s="18" t="s">
        <v>84</v>
      </c>
      <c r="BK939" s="231">
        <f>ROUND(I939*H939,2)</f>
        <v>0</v>
      </c>
      <c r="BL939" s="18" t="s">
        <v>199</v>
      </c>
      <c r="BM939" s="230" t="s">
        <v>1034</v>
      </c>
    </row>
    <row r="940" s="2" customFormat="1">
      <c r="A940" s="39"/>
      <c r="B940" s="40"/>
      <c r="C940" s="219" t="s">
        <v>660</v>
      </c>
      <c r="D940" s="219" t="s">
        <v>153</v>
      </c>
      <c r="E940" s="220" t="s">
        <v>1035</v>
      </c>
      <c r="F940" s="221" t="s">
        <v>1036</v>
      </c>
      <c r="G940" s="222" t="s">
        <v>232</v>
      </c>
      <c r="H940" s="223">
        <v>135.417</v>
      </c>
      <c r="I940" s="224"/>
      <c r="J940" s="225">
        <f>ROUND(I940*H940,2)</f>
        <v>0</v>
      </c>
      <c r="K940" s="221" t="s">
        <v>157</v>
      </c>
      <c r="L940" s="45"/>
      <c r="M940" s="226" t="s">
        <v>1</v>
      </c>
      <c r="N940" s="227" t="s">
        <v>41</v>
      </c>
      <c r="O940" s="92"/>
      <c r="P940" s="228">
        <f>O940*H940</f>
        <v>0</v>
      </c>
      <c r="Q940" s="228">
        <v>0</v>
      </c>
      <c r="R940" s="228">
        <f>Q940*H940</f>
        <v>0</v>
      </c>
      <c r="S940" s="228">
        <v>0</v>
      </c>
      <c r="T940" s="229">
        <f>S940*H940</f>
        <v>0</v>
      </c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  <c r="AR940" s="230" t="s">
        <v>199</v>
      </c>
      <c r="AT940" s="230" t="s">
        <v>153</v>
      </c>
      <c r="AU940" s="230" t="s">
        <v>86</v>
      </c>
      <c r="AY940" s="18" t="s">
        <v>151</v>
      </c>
      <c r="BE940" s="231">
        <f>IF(N940="základní",J940,0)</f>
        <v>0</v>
      </c>
      <c r="BF940" s="231">
        <f>IF(N940="snížená",J940,0)</f>
        <v>0</v>
      </c>
      <c r="BG940" s="231">
        <f>IF(N940="zákl. přenesená",J940,0)</f>
        <v>0</v>
      </c>
      <c r="BH940" s="231">
        <f>IF(N940="sníž. přenesená",J940,0)</f>
        <v>0</v>
      </c>
      <c r="BI940" s="231">
        <f>IF(N940="nulová",J940,0)</f>
        <v>0</v>
      </c>
      <c r="BJ940" s="18" t="s">
        <v>84</v>
      </c>
      <c r="BK940" s="231">
        <f>ROUND(I940*H940,2)</f>
        <v>0</v>
      </c>
      <c r="BL940" s="18" t="s">
        <v>199</v>
      </c>
      <c r="BM940" s="230" t="s">
        <v>1037</v>
      </c>
    </row>
    <row r="941" s="15" customFormat="1">
      <c r="A941" s="15"/>
      <c r="B941" s="255"/>
      <c r="C941" s="256"/>
      <c r="D941" s="234" t="s">
        <v>159</v>
      </c>
      <c r="E941" s="257" t="s">
        <v>1</v>
      </c>
      <c r="F941" s="258" t="s">
        <v>1038</v>
      </c>
      <c r="G941" s="256"/>
      <c r="H941" s="257" t="s">
        <v>1</v>
      </c>
      <c r="I941" s="259"/>
      <c r="J941" s="256"/>
      <c r="K941" s="256"/>
      <c r="L941" s="260"/>
      <c r="M941" s="261"/>
      <c r="N941" s="262"/>
      <c r="O941" s="262"/>
      <c r="P941" s="262"/>
      <c r="Q941" s="262"/>
      <c r="R941" s="262"/>
      <c r="S941" s="262"/>
      <c r="T941" s="263"/>
      <c r="U941" s="15"/>
      <c r="V941" s="15"/>
      <c r="W941" s="15"/>
      <c r="X941" s="15"/>
      <c r="Y941" s="15"/>
      <c r="Z941" s="15"/>
      <c r="AA941" s="15"/>
      <c r="AB941" s="15"/>
      <c r="AC941" s="15"/>
      <c r="AD941" s="15"/>
      <c r="AE941" s="15"/>
      <c r="AT941" s="264" t="s">
        <v>159</v>
      </c>
      <c r="AU941" s="264" t="s">
        <v>86</v>
      </c>
      <c r="AV941" s="15" t="s">
        <v>84</v>
      </c>
      <c r="AW941" s="15" t="s">
        <v>32</v>
      </c>
      <c r="AX941" s="15" t="s">
        <v>76</v>
      </c>
      <c r="AY941" s="264" t="s">
        <v>151</v>
      </c>
    </row>
    <row r="942" s="13" customFormat="1">
      <c r="A942" s="13"/>
      <c r="B942" s="232"/>
      <c r="C942" s="233"/>
      <c r="D942" s="234" t="s">
        <v>159</v>
      </c>
      <c r="E942" s="235" t="s">
        <v>1</v>
      </c>
      <c r="F942" s="236" t="s">
        <v>1039</v>
      </c>
      <c r="G942" s="233"/>
      <c r="H942" s="237">
        <v>18.016999999999999</v>
      </c>
      <c r="I942" s="238"/>
      <c r="J942" s="233"/>
      <c r="K942" s="233"/>
      <c r="L942" s="239"/>
      <c r="M942" s="240"/>
      <c r="N942" s="241"/>
      <c r="O942" s="241"/>
      <c r="P942" s="241"/>
      <c r="Q942" s="241"/>
      <c r="R942" s="241"/>
      <c r="S942" s="241"/>
      <c r="T942" s="242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43" t="s">
        <v>159</v>
      </c>
      <c r="AU942" s="243" t="s">
        <v>86</v>
      </c>
      <c r="AV942" s="13" t="s">
        <v>86</v>
      </c>
      <c r="AW942" s="13" t="s">
        <v>32</v>
      </c>
      <c r="AX942" s="13" t="s">
        <v>76</v>
      </c>
      <c r="AY942" s="243" t="s">
        <v>151</v>
      </c>
    </row>
    <row r="943" s="13" customFormat="1">
      <c r="A943" s="13"/>
      <c r="B943" s="232"/>
      <c r="C943" s="233"/>
      <c r="D943" s="234" t="s">
        <v>159</v>
      </c>
      <c r="E943" s="235" t="s">
        <v>1</v>
      </c>
      <c r="F943" s="236" t="s">
        <v>1040</v>
      </c>
      <c r="G943" s="233"/>
      <c r="H943" s="237">
        <v>117.40000000000001</v>
      </c>
      <c r="I943" s="238"/>
      <c r="J943" s="233"/>
      <c r="K943" s="233"/>
      <c r="L943" s="239"/>
      <c r="M943" s="240"/>
      <c r="N943" s="241"/>
      <c r="O943" s="241"/>
      <c r="P943" s="241"/>
      <c r="Q943" s="241"/>
      <c r="R943" s="241"/>
      <c r="S943" s="241"/>
      <c r="T943" s="242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43" t="s">
        <v>159</v>
      </c>
      <c r="AU943" s="243" t="s">
        <v>86</v>
      </c>
      <c r="AV943" s="13" t="s">
        <v>86</v>
      </c>
      <c r="AW943" s="13" t="s">
        <v>32</v>
      </c>
      <c r="AX943" s="13" t="s">
        <v>76</v>
      </c>
      <c r="AY943" s="243" t="s">
        <v>151</v>
      </c>
    </row>
    <row r="944" s="14" customFormat="1">
      <c r="A944" s="14"/>
      <c r="B944" s="244"/>
      <c r="C944" s="245"/>
      <c r="D944" s="234" t="s">
        <v>159</v>
      </c>
      <c r="E944" s="246" t="s">
        <v>1</v>
      </c>
      <c r="F944" s="247" t="s">
        <v>161</v>
      </c>
      <c r="G944" s="245"/>
      <c r="H944" s="248">
        <v>135.417</v>
      </c>
      <c r="I944" s="249"/>
      <c r="J944" s="245"/>
      <c r="K944" s="245"/>
      <c r="L944" s="250"/>
      <c r="M944" s="251"/>
      <c r="N944" s="252"/>
      <c r="O944" s="252"/>
      <c r="P944" s="252"/>
      <c r="Q944" s="252"/>
      <c r="R944" s="252"/>
      <c r="S944" s="252"/>
      <c r="T944" s="253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4" t="s">
        <v>159</v>
      </c>
      <c r="AU944" s="254" t="s">
        <v>86</v>
      </c>
      <c r="AV944" s="14" t="s">
        <v>158</v>
      </c>
      <c r="AW944" s="14" t="s">
        <v>32</v>
      </c>
      <c r="AX944" s="14" t="s">
        <v>84</v>
      </c>
      <c r="AY944" s="254" t="s">
        <v>151</v>
      </c>
    </row>
    <row r="945" s="2" customFormat="1">
      <c r="A945" s="39"/>
      <c r="B945" s="40"/>
      <c r="C945" s="219" t="s">
        <v>1041</v>
      </c>
      <c r="D945" s="219" t="s">
        <v>153</v>
      </c>
      <c r="E945" s="220" t="s">
        <v>1042</v>
      </c>
      <c r="F945" s="221" t="s">
        <v>1043</v>
      </c>
      <c r="G945" s="222" t="s">
        <v>232</v>
      </c>
      <c r="H945" s="223">
        <v>118.193</v>
      </c>
      <c r="I945" s="224"/>
      <c r="J945" s="225">
        <f>ROUND(I945*H945,2)</f>
        <v>0</v>
      </c>
      <c r="K945" s="221" t="s">
        <v>157</v>
      </c>
      <c r="L945" s="45"/>
      <c r="M945" s="226" t="s">
        <v>1</v>
      </c>
      <c r="N945" s="227" t="s">
        <v>41</v>
      </c>
      <c r="O945" s="92"/>
      <c r="P945" s="228">
        <f>O945*H945</f>
        <v>0</v>
      </c>
      <c r="Q945" s="228">
        <v>0</v>
      </c>
      <c r="R945" s="228">
        <f>Q945*H945</f>
        <v>0</v>
      </c>
      <c r="S945" s="228">
        <v>0</v>
      </c>
      <c r="T945" s="229">
        <f>S945*H945</f>
        <v>0</v>
      </c>
      <c r="U945" s="39"/>
      <c r="V945" s="39"/>
      <c r="W945" s="39"/>
      <c r="X945" s="39"/>
      <c r="Y945" s="39"/>
      <c r="Z945" s="39"/>
      <c r="AA945" s="39"/>
      <c r="AB945" s="39"/>
      <c r="AC945" s="39"/>
      <c r="AD945" s="39"/>
      <c r="AE945" s="39"/>
      <c r="AR945" s="230" t="s">
        <v>199</v>
      </c>
      <c r="AT945" s="230" t="s">
        <v>153</v>
      </c>
      <c r="AU945" s="230" t="s">
        <v>86</v>
      </c>
      <c r="AY945" s="18" t="s">
        <v>151</v>
      </c>
      <c r="BE945" s="231">
        <f>IF(N945="základní",J945,0)</f>
        <v>0</v>
      </c>
      <c r="BF945" s="231">
        <f>IF(N945="snížená",J945,0)</f>
        <v>0</v>
      </c>
      <c r="BG945" s="231">
        <f>IF(N945="zákl. přenesená",J945,0)</f>
        <v>0</v>
      </c>
      <c r="BH945" s="231">
        <f>IF(N945="sníž. přenesená",J945,0)</f>
        <v>0</v>
      </c>
      <c r="BI945" s="231">
        <f>IF(N945="nulová",J945,0)</f>
        <v>0</v>
      </c>
      <c r="BJ945" s="18" t="s">
        <v>84</v>
      </c>
      <c r="BK945" s="231">
        <f>ROUND(I945*H945,2)</f>
        <v>0</v>
      </c>
      <c r="BL945" s="18" t="s">
        <v>199</v>
      </c>
      <c r="BM945" s="230" t="s">
        <v>1044</v>
      </c>
    </row>
    <row r="946" s="15" customFormat="1">
      <c r="A946" s="15"/>
      <c r="B946" s="255"/>
      <c r="C946" s="256"/>
      <c r="D946" s="234" t="s">
        <v>159</v>
      </c>
      <c r="E946" s="257" t="s">
        <v>1</v>
      </c>
      <c r="F946" s="258" t="s">
        <v>1045</v>
      </c>
      <c r="G946" s="256"/>
      <c r="H946" s="257" t="s">
        <v>1</v>
      </c>
      <c r="I946" s="259"/>
      <c r="J946" s="256"/>
      <c r="K946" s="256"/>
      <c r="L946" s="260"/>
      <c r="M946" s="261"/>
      <c r="N946" s="262"/>
      <c r="O946" s="262"/>
      <c r="P946" s="262"/>
      <c r="Q946" s="262"/>
      <c r="R946" s="262"/>
      <c r="S946" s="262"/>
      <c r="T946" s="263"/>
      <c r="U946" s="15"/>
      <c r="V946" s="15"/>
      <c r="W946" s="15"/>
      <c r="X946" s="15"/>
      <c r="Y946" s="15"/>
      <c r="Z946" s="15"/>
      <c r="AA946" s="15"/>
      <c r="AB946" s="15"/>
      <c r="AC946" s="15"/>
      <c r="AD946" s="15"/>
      <c r="AE946" s="15"/>
      <c r="AT946" s="264" t="s">
        <v>159</v>
      </c>
      <c r="AU946" s="264" t="s">
        <v>86</v>
      </c>
      <c r="AV946" s="15" t="s">
        <v>84</v>
      </c>
      <c r="AW946" s="15" t="s">
        <v>32</v>
      </c>
      <c r="AX946" s="15" t="s">
        <v>76</v>
      </c>
      <c r="AY946" s="264" t="s">
        <v>151</v>
      </c>
    </row>
    <row r="947" s="13" customFormat="1">
      <c r="A947" s="13"/>
      <c r="B947" s="232"/>
      <c r="C947" s="233"/>
      <c r="D947" s="234" t="s">
        <v>159</v>
      </c>
      <c r="E947" s="235" t="s">
        <v>1</v>
      </c>
      <c r="F947" s="236" t="s">
        <v>1046</v>
      </c>
      <c r="G947" s="233"/>
      <c r="H947" s="237">
        <v>48.533999999999999</v>
      </c>
      <c r="I947" s="238"/>
      <c r="J947" s="233"/>
      <c r="K947" s="233"/>
      <c r="L947" s="239"/>
      <c r="M947" s="240"/>
      <c r="N947" s="241"/>
      <c r="O947" s="241"/>
      <c r="P947" s="241"/>
      <c r="Q947" s="241"/>
      <c r="R947" s="241"/>
      <c r="S947" s="241"/>
      <c r="T947" s="242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43" t="s">
        <v>159</v>
      </c>
      <c r="AU947" s="243" t="s">
        <v>86</v>
      </c>
      <c r="AV947" s="13" t="s">
        <v>86</v>
      </c>
      <c r="AW947" s="13" t="s">
        <v>32</v>
      </c>
      <c r="AX947" s="13" t="s">
        <v>76</v>
      </c>
      <c r="AY947" s="243" t="s">
        <v>151</v>
      </c>
    </row>
    <row r="948" s="13" customFormat="1">
      <c r="A948" s="13"/>
      <c r="B948" s="232"/>
      <c r="C948" s="233"/>
      <c r="D948" s="234" t="s">
        <v>159</v>
      </c>
      <c r="E948" s="235" t="s">
        <v>1</v>
      </c>
      <c r="F948" s="236" t="s">
        <v>1047</v>
      </c>
      <c r="G948" s="233"/>
      <c r="H948" s="237">
        <v>59.200000000000003</v>
      </c>
      <c r="I948" s="238"/>
      <c r="J948" s="233"/>
      <c r="K948" s="233"/>
      <c r="L948" s="239"/>
      <c r="M948" s="240"/>
      <c r="N948" s="241"/>
      <c r="O948" s="241"/>
      <c r="P948" s="241"/>
      <c r="Q948" s="241"/>
      <c r="R948" s="241"/>
      <c r="S948" s="241"/>
      <c r="T948" s="242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43" t="s">
        <v>159</v>
      </c>
      <c r="AU948" s="243" t="s">
        <v>86</v>
      </c>
      <c r="AV948" s="13" t="s">
        <v>86</v>
      </c>
      <c r="AW948" s="13" t="s">
        <v>32</v>
      </c>
      <c r="AX948" s="13" t="s">
        <v>76</v>
      </c>
      <c r="AY948" s="243" t="s">
        <v>151</v>
      </c>
    </row>
    <row r="949" s="13" customFormat="1">
      <c r="A949" s="13"/>
      <c r="B949" s="232"/>
      <c r="C949" s="233"/>
      <c r="D949" s="234" t="s">
        <v>159</v>
      </c>
      <c r="E949" s="235" t="s">
        <v>1</v>
      </c>
      <c r="F949" s="236" t="s">
        <v>1048</v>
      </c>
      <c r="G949" s="233"/>
      <c r="H949" s="237">
        <v>10.459</v>
      </c>
      <c r="I949" s="238"/>
      <c r="J949" s="233"/>
      <c r="K949" s="233"/>
      <c r="L949" s="239"/>
      <c r="M949" s="240"/>
      <c r="N949" s="241"/>
      <c r="O949" s="241"/>
      <c r="P949" s="241"/>
      <c r="Q949" s="241"/>
      <c r="R949" s="241"/>
      <c r="S949" s="241"/>
      <c r="T949" s="242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43" t="s">
        <v>159</v>
      </c>
      <c r="AU949" s="243" t="s">
        <v>86</v>
      </c>
      <c r="AV949" s="13" t="s">
        <v>86</v>
      </c>
      <c r="AW949" s="13" t="s">
        <v>32</v>
      </c>
      <c r="AX949" s="13" t="s">
        <v>76</v>
      </c>
      <c r="AY949" s="243" t="s">
        <v>151</v>
      </c>
    </row>
    <row r="950" s="14" customFormat="1">
      <c r="A950" s="14"/>
      <c r="B950" s="244"/>
      <c r="C950" s="245"/>
      <c r="D950" s="234" t="s">
        <v>159</v>
      </c>
      <c r="E950" s="246" t="s">
        <v>1</v>
      </c>
      <c r="F950" s="247" t="s">
        <v>161</v>
      </c>
      <c r="G950" s="245"/>
      <c r="H950" s="248">
        <v>118.193</v>
      </c>
      <c r="I950" s="249"/>
      <c r="J950" s="245"/>
      <c r="K950" s="245"/>
      <c r="L950" s="250"/>
      <c r="M950" s="251"/>
      <c r="N950" s="252"/>
      <c r="O950" s="252"/>
      <c r="P950" s="252"/>
      <c r="Q950" s="252"/>
      <c r="R950" s="252"/>
      <c r="S950" s="252"/>
      <c r="T950" s="253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4" t="s">
        <v>159</v>
      </c>
      <c r="AU950" s="254" t="s">
        <v>86</v>
      </c>
      <c r="AV950" s="14" t="s">
        <v>158</v>
      </c>
      <c r="AW950" s="14" t="s">
        <v>32</v>
      </c>
      <c r="AX950" s="14" t="s">
        <v>84</v>
      </c>
      <c r="AY950" s="254" t="s">
        <v>151</v>
      </c>
    </row>
    <row r="951" s="2" customFormat="1">
      <c r="A951" s="39"/>
      <c r="B951" s="40"/>
      <c r="C951" s="219" t="s">
        <v>672</v>
      </c>
      <c r="D951" s="219" t="s">
        <v>153</v>
      </c>
      <c r="E951" s="220" t="s">
        <v>1049</v>
      </c>
      <c r="F951" s="221" t="s">
        <v>1050</v>
      </c>
      <c r="G951" s="222" t="s">
        <v>232</v>
      </c>
      <c r="H951" s="223">
        <v>7</v>
      </c>
      <c r="I951" s="224"/>
      <c r="J951" s="225">
        <f>ROUND(I951*H951,2)</f>
        <v>0</v>
      </c>
      <c r="K951" s="221" t="s">
        <v>157</v>
      </c>
      <c r="L951" s="45"/>
      <c r="M951" s="226" t="s">
        <v>1</v>
      </c>
      <c r="N951" s="227" t="s">
        <v>41</v>
      </c>
      <c r="O951" s="92"/>
      <c r="P951" s="228">
        <f>O951*H951</f>
        <v>0</v>
      </c>
      <c r="Q951" s="228">
        <v>0</v>
      </c>
      <c r="R951" s="228">
        <f>Q951*H951</f>
        <v>0</v>
      </c>
      <c r="S951" s="228">
        <v>0</v>
      </c>
      <c r="T951" s="229">
        <f>S951*H951</f>
        <v>0</v>
      </c>
      <c r="U951" s="39"/>
      <c r="V951" s="39"/>
      <c r="W951" s="39"/>
      <c r="X951" s="39"/>
      <c r="Y951" s="39"/>
      <c r="Z951" s="39"/>
      <c r="AA951" s="39"/>
      <c r="AB951" s="39"/>
      <c r="AC951" s="39"/>
      <c r="AD951" s="39"/>
      <c r="AE951" s="39"/>
      <c r="AR951" s="230" t="s">
        <v>199</v>
      </c>
      <c r="AT951" s="230" t="s">
        <v>153</v>
      </c>
      <c r="AU951" s="230" t="s">
        <v>86</v>
      </c>
      <c r="AY951" s="18" t="s">
        <v>151</v>
      </c>
      <c r="BE951" s="231">
        <f>IF(N951="základní",J951,0)</f>
        <v>0</v>
      </c>
      <c r="BF951" s="231">
        <f>IF(N951="snížená",J951,0)</f>
        <v>0</v>
      </c>
      <c r="BG951" s="231">
        <f>IF(N951="zákl. přenesená",J951,0)</f>
        <v>0</v>
      </c>
      <c r="BH951" s="231">
        <f>IF(N951="sníž. přenesená",J951,0)</f>
        <v>0</v>
      </c>
      <c r="BI951" s="231">
        <f>IF(N951="nulová",J951,0)</f>
        <v>0</v>
      </c>
      <c r="BJ951" s="18" t="s">
        <v>84</v>
      </c>
      <c r="BK951" s="231">
        <f>ROUND(I951*H951,2)</f>
        <v>0</v>
      </c>
      <c r="BL951" s="18" t="s">
        <v>199</v>
      </c>
      <c r="BM951" s="230" t="s">
        <v>1051</v>
      </c>
    </row>
    <row r="952" s="15" customFormat="1">
      <c r="A952" s="15"/>
      <c r="B952" s="255"/>
      <c r="C952" s="256"/>
      <c r="D952" s="234" t="s">
        <v>159</v>
      </c>
      <c r="E952" s="257" t="s">
        <v>1</v>
      </c>
      <c r="F952" s="258" t="s">
        <v>1052</v>
      </c>
      <c r="G952" s="256"/>
      <c r="H952" s="257" t="s">
        <v>1</v>
      </c>
      <c r="I952" s="259"/>
      <c r="J952" s="256"/>
      <c r="K952" s="256"/>
      <c r="L952" s="260"/>
      <c r="M952" s="261"/>
      <c r="N952" s="262"/>
      <c r="O952" s="262"/>
      <c r="P952" s="262"/>
      <c r="Q952" s="262"/>
      <c r="R952" s="262"/>
      <c r="S952" s="262"/>
      <c r="T952" s="263"/>
      <c r="U952" s="15"/>
      <c r="V952" s="15"/>
      <c r="W952" s="15"/>
      <c r="X952" s="15"/>
      <c r="Y952" s="15"/>
      <c r="Z952" s="15"/>
      <c r="AA952" s="15"/>
      <c r="AB952" s="15"/>
      <c r="AC952" s="15"/>
      <c r="AD952" s="15"/>
      <c r="AE952" s="15"/>
      <c r="AT952" s="264" t="s">
        <v>159</v>
      </c>
      <c r="AU952" s="264" t="s">
        <v>86</v>
      </c>
      <c r="AV952" s="15" t="s">
        <v>84</v>
      </c>
      <c r="AW952" s="15" t="s">
        <v>32</v>
      </c>
      <c r="AX952" s="15" t="s">
        <v>76</v>
      </c>
      <c r="AY952" s="264" t="s">
        <v>151</v>
      </c>
    </row>
    <row r="953" s="13" customFormat="1">
      <c r="A953" s="13"/>
      <c r="B953" s="232"/>
      <c r="C953" s="233"/>
      <c r="D953" s="234" t="s">
        <v>159</v>
      </c>
      <c r="E953" s="235" t="s">
        <v>1</v>
      </c>
      <c r="F953" s="236" t="s">
        <v>914</v>
      </c>
      <c r="G953" s="233"/>
      <c r="H953" s="237">
        <v>5.0999999999999996</v>
      </c>
      <c r="I953" s="238"/>
      <c r="J953" s="233"/>
      <c r="K953" s="233"/>
      <c r="L953" s="239"/>
      <c r="M953" s="240"/>
      <c r="N953" s="241"/>
      <c r="O953" s="241"/>
      <c r="P953" s="241"/>
      <c r="Q953" s="241"/>
      <c r="R953" s="241"/>
      <c r="S953" s="241"/>
      <c r="T953" s="242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3" t="s">
        <v>159</v>
      </c>
      <c r="AU953" s="243" t="s">
        <v>86</v>
      </c>
      <c r="AV953" s="13" t="s">
        <v>86</v>
      </c>
      <c r="AW953" s="13" t="s">
        <v>32</v>
      </c>
      <c r="AX953" s="13" t="s">
        <v>76</v>
      </c>
      <c r="AY953" s="243" t="s">
        <v>151</v>
      </c>
    </row>
    <row r="954" s="13" customFormat="1">
      <c r="A954" s="13"/>
      <c r="B954" s="232"/>
      <c r="C954" s="233"/>
      <c r="D954" s="234" t="s">
        <v>159</v>
      </c>
      <c r="E954" s="235" t="s">
        <v>1</v>
      </c>
      <c r="F954" s="236" t="s">
        <v>1053</v>
      </c>
      <c r="G954" s="233"/>
      <c r="H954" s="237">
        <v>1.8999999999999999</v>
      </c>
      <c r="I954" s="238"/>
      <c r="J954" s="233"/>
      <c r="K954" s="233"/>
      <c r="L954" s="239"/>
      <c r="M954" s="240"/>
      <c r="N954" s="241"/>
      <c r="O954" s="241"/>
      <c r="P954" s="241"/>
      <c r="Q954" s="241"/>
      <c r="R954" s="241"/>
      <c r="S954" s="241"/>
      <c r="T954" s="242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43" t="s">
        <v>159</v>
      </c>
      <c r="AU954" s="243" t="s">
        <v>86</v>
      </c>
      <c r="AV954" s="13" t="s">
        <v>86</v>
      </c>
      <c r="AW954" s="13" t="s">
        <v>32</v>
      </c>
      <c r="AX954" s="13" t="s">
        <v>76</v>
      </c>
      <c r="AY954" s="243" t="s">
        <v>151</v>
      </c>
    </row>
    <row r="955" s="14" customFormat="1">
      <c r="A955" s="14"/>
      <c r="B955" s="244"/>
      <c r="C955" s="245"/>
      <c r="D955" s="234" t="s">
        <v>159</v>
      </c>
      <c r="E955" s="246" t="s">
        <v>1</v>
      </c>
      <c r="F955" s="247" t="s">
        <v>161</v>
      </c>
      <c r="G955" s="245"/>
      <c r="H955" s="248">
        <v>7</v>
      </c>
      <c r="I955" s="249"/>
      <c r="J955" s="245"/>
      <c r="K955" s="245"/>
      <c r="L955" s="250"/>
      <c r="M955" s="251"/>
      <c r="N955" s="252"/>
      <c r="O955" s="252"/>
      <c r="P955" s="252"/>
      <c r="Q955" s="252"/>
      <c r="R955" s="252"/>
      <c r="S955" s="252"/>
      <c r="T955" s="253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4" t="s">
        <v>159</v>
      </c>
      <c r="AU955" s="254" t="s">
        <v>86</v>
      </c>
      <c r="AV955" s="14" t="s">
        <v>158</v>
      </c>
      <c r="AW955" s="14" t="s">
        <v>32</v>
      </c>
      <c r="AX955" s="14" t="s">
        <v>84</v>
      </c>
      <c r="AY955" s="254" t="s">
        <v>151</v>
      </c>
    </row>
    <row r="956" s="2" customFormat="1" ht="33" customHeight="1">
      <c r="A956" s="39"/>
      <c r="B956" s="40"/>
      <c r="C956" s="219" t="s">
        <v>1054</v>
      </c>
      <c r="D956" s="219" t="s">
        <v>153</v>
      </c>
      <c r="E956" s="220" t="s">
        <v>1055</v>
      </c>
      <c r="F956" s="221" t="s">
        <v>1056</v>
      </c>
      <c r="G956" s="222" t="s">
        <v>232</v>
      </c>
      <c r="H956" s="223">
        <v>3.6000000000000001</v>
      </c>
      <c r="I956" s="224"/>
      <c r="J956" s="225">
        <f>ROUND(I956*H956,2)</f>
        <v>0</v>
      </c>
      <c r="K956" s="221" t="s">
        <v>157</v>
      </c>
      <c r="L956" s="45"/>
      <c r="M956" s="226" t="s">
        <v>1</v>
      </c>
      <c r="N956" s="227" t="s">
        <v>41</v>
      </c>
      <c r="O956" s="92"/>
      <c r="P956" s="228">
        <f>O956*H956</f>
        <v>0</v>
      </c>
      <c r="Q956" s="228">
        <v>0</v>
      </c>
      <c r="R956" s="228">
        <f>Q956*H956</f>
        <v>0</v>
      </c>
      <c r="S956" s="228">
        <v>0</v>
      </c>
      <c r="T956" s="229">
        <f>S956*H956</f>
        <v>0</v>
      </c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R956" s="230" t="s">
        <v>199</v>
      </c>
      <c r="AT956" s="230" t="s">
        <v>153</v>
      </c>
      <c r="AU956" s="230" t="s">
        <v>86</v>
      </c>
      <c r="AY956" s="18" t="s">
        <v>151</v>
      </c>
      <c r="BE956" s="231">
        <f>IF(N956="základní",J956,0)</f>
        <v>0</v>
      </c>
      <c r="BF956" s="231">
        <f>IF(N956="snížená",J956,0)</f>
        <v>0</v>
      </c>
      <c r="BG956" s="231">
        <f>IF(N956="zákl. přenesená",J956,0)</f>
        <v>0</v>
      </c>
      <c r="BH956" s="231">
        <f>IF(N956="sníž. přenesená",J956,0)</f>
        <v>0</v>
      </c>
      <c r="BI956" s="231">
        <f>IF(N956="nulová",J956,0)</f>
        <v>0</v>
      </c>
      <c r="BJ956" s="18" t="s">
        <v>84</v>
      </c>
      <c r="BK956" s="231">
        <f>ROUND(I956*H956,2)</f>
        <v>0</v>
      </c>
      <c r="BL956" s="18" t="s">
        <v>199</v>
      </c>
      <c r="BM956" s="230" t="s">
        <v>1057</v>
      </c>
    </row>
    <row r="957" s="15" customFormat="1">
      <c r="A957" s="15"/>
      <c r="B957" s="255"/>
      <c r="C957" s="256"/>
      <c r="D957" s="234" t="s">
        <v>159</v>
      </c>
      <c r="E957" s="257" t="s">
        <v>1</v>
      </c>
      <c r="F957" s="258" t="s">
        <v>1058</v>
      </c>
      <c r="G957" s="256"/>
      <c r="H957" s="257" t="s">
        <v>1</v>
      </c>
      <c r="I957" s="259"/>
      <c r="J957" s="256"/>
      <c r="K957" s="256"/>
      <c r="L957" s="260"/>
      <c r="M957" s="261"/>
      <c r="N957" s="262"/>
      <c r="O957" s="262"/>
      <c r="P957" s="262"/>
      <c r="Q957" s="262"/>
      <c r="R957" s="262"/>
      <c r="S957" s="262"/>
      <c r="T957" s="263"/>
      <c r="U957" s="15"/>
      <c r="V957" s="15"/>
      <c r="W957" s="15"/>
      <c r="X957" s="15"/>
      <c r="Y957" s="15"/>
      <c r="Z957" s="15"/>
      <c r="AA957" s="15"/>
      <c r="AB957" s="15"/>
      <c r="AC957" s="15"/>
      <c r="AD957" s="15"/>
      <c r="AE957" s="15"/>
      <c r="AT957" s="264" t="s">
        <v>159</v>
      </c>
      <c r="AU957" s="264" t="s">
        <v>86</v>
      </c>
      <c r="AV957" s="15" t="s">
        <v>84</v>
      </c>
      <c r="AW957" s="15" t="s">
        <v>32</v>
      </c>
      <c r="AX957" s="15" t="s">
        <v>76</v>
      </c>
      <c r="AY957" s="264" t="s">
        <v>151</v>
      </c>
    </row>
    <row r="958" s="13" customFormat="1">
      <c r="A958" s="13"/>
      <c r="B958" s="232"/>
      <c r="C958" s="233"/>
      <c r="D958" s="234" t="s">
        <v>159</v>
      </c>
      <c r="E958" s="235" t="s">
        <v>1</v>
      </c>
      <c r="F958" s="236" t="s">
        <v>912</v>
      </c>
      <c r="G958" s="233"/>
      <c r="H958" s="237">
        <v>3.6000000000000001</v>
      </c>
      <c r="I958" s="238"/>
      <c r="J958" s="233"/>
      <c r="K958" s="233"/>
      <c r="L958" s="239"/>
      <c r="M958" s="240"/>
      <c r="N958" s="241"/>
      <c r="O958" s="241"/>
      <c r="P958" s="241"/>
      <c r="Q958" s="241"/>
      <c r="R958" s="241"/>
      <c r="S958" s="241"/>
      <c r="T958" s="242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43" t="s">
        <v>159</v>
      </c>
      <c r="AU958" s="243" t="s">
        <v>86</v>
      </c>
      <c r="AV958" s="13" t="s">
        <v>86</v>
      </c>
      <c r="AW958" s="13" t="s">
        <v>32</v>
      </c>
      <c r="AX958" s="13" t="s">
        <v>76</v>
      </c>
      <c r="AY958" s="243" t="s">
        <v>151</v>
      </c>
    </row>
    <row r="959" s="14" customFormat="1">
      <c r="A959" s="14"/>
      <c r="B959" s="244"/>
      <c r="C959" s="245"/>
      <c r="D959" s="234" t="s">
        <v>159</v>
      </c>
      <c r="E959" s="246" t="s">
        <v>1</v>
      </c>
      <c r="F959" s="247" t="s">
        <v>161</v>
      </c>
      <c r="G959" s="245"/>
      <c r="H959" s="248">
        <v>3.6000000000000001</v>
      </c>
      <c r="I959" s="249"/>
      <c r="J959" s="245"/>
      <c r="K959" s="245"/>
      <c r="L959" s="250"/>
      <c r="M959" s="251"/>
      <c r="N959" s="252"/>
      <c r="O959" s="252"/>
      <c r="P959" s="252"/>
      <c r="Q959" s="252"/>
      <c r="R959" s="252"/>
      <c r="S959" s="252"/>
      <c r="T959" s="253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4" t="s">
        <v>159</v>
      </c>
      <c r="AU959" s="254" t="s">
        <v>86</v>
      </c>
      <c r="AV959" s="14" t="s">
        <v>158</v>
      </c>
      <c r="AW959" s="14" t="s">
        <v>32</v>
      </c>
      <c r="AX959" s="14" t="s">
        <v>84</v>
      </c>
      <c r="AY959" s="254" t="s">
        <v>151</v>
      </c>
    </row>
    <row r="960" s="2" customFormat="1" ht="16.5" customHeight="1">
      <c r="A960" s="39"/>
      <c r="B960" s="40"/>
      <c r="C960" s="219" t="s">
        <v>680</v>
      </c>
      <c r="D960" s="219" t="s">
        <v>153</v>
      </c>
      <c r="E960" s="220" t="s">
        <v>1059</v>
      </c>
      <c r="F960" s="221" t="s">
        <v>1060</v>
      </c>
      <c r="G960" s="222" t="s">
        <v>244</v>
      </c>
      <c r="H960" s="223">
        <v>4.7000000000000002</v>
      </c>
      <c r="I960" s="224"/>
      <c r="J960" s="225">
        <f>ROUND(I960*H960,2)</f>
        <v>0</v>
      </c>
      <c r="K960" s="221" t="s">
        <v>157</v>
      </c>
      <c r="L960" s="45"/>
      <c r="M960" s="226" t="s">
        <v>1</v>
      </c>
      <c r="N960" s="227" t="s">
        <v>41</v>
      </c>
      <c r="O960" s="92"/>
      <c r="P960" s="228">
        <f>O960*H960</f>
        <v>0</v>
      </c>
      <c r="Q960" s="228">
        <v>0</v>
      </c>
      <c r="R960" s="228">
        <f>Q960*H960</f>
        <v>0</v>
      </c>
      <c r="S960" s="228">
        <v>0</v>
      </c>
      <c r="T960" s="229">
        <f>S960*H960</f>
        <v>0</v>
      </c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R960" s="230" t="s">
        <v>199</v>
      </c>
      <c r="AT960" s="230" t="s">
        <v>153</v>
      </c>
      <c r="AU960" s="230" t="s">
        <v>86</v>
      </c>
      <c r="AY960" s="18" t="s">
        <v>151</v>
      </c>
      <c r="BE960" s="231">
        <f>IF(N960="základní",J960,0)</f>
        <v>0</v>
      </c>
      <c r="BF960" s="231">
        <f>IF(N960="snížená",J960,0)</f>
        <v>0</v>
      </c>
      <c r="BG960" s="231">
        <f>IF(N960="zákl. přenesená",J960,0)</f>
        <v>0</v>
      </c>
      <c r="BH960" s="231">
        <f>IF(N960="sníž. přenesená",J960,0)</f>
        <v>0</v>
      </c>
      <c r="BI960" s="231">
        <f>IF(N960="nulová",J960,0)</f>
        <v>0</v>
      </c>
      <c r="BJ960" s="18" t="s">
        <v>84</v>
      </c>
      <c r="BK960" s="231">
        <f>ROUND(I960*H960,2)</f>
        <v>0</v>
      </c>
      <c r="BL960" s="18" t="s">
        <v>199</v>
      </c>
      <c r="BM960" s="230" t="s">
        <v>1061</v>
      </c>
    </row>
    <row r="961" s="13" customFormat="1">
      <c r="A961" s="13"/>
      <c r="B961" s="232"/>
      <c r="C961" s="233"/>
      <c r="D961" s="234" t="s">
        <v>159</v>
      </c>
      <c r="E961" s="235" t="s">
        <v>1</v>
      </c>
      <c r="F961" s="236" t="s">
        <v>1062</v>
      </c>
      <c r="G961" s="233"/>
      <c r="H961" s="237">
        <v>4.7000000000000002</v>
      </c>
      <c r="I961" s="238"/>
      <c r="J961" s="233"/>
      <c r="K961" s="233"/>
      <c r="L961" s="239"/>
      <c r="M961" s="240"/>
      <c r="N961" s="241"/>
      <c r="O961" s="241"/>
      <c r="P961" s="241"/>
      <c r="Q961" s="241"/>
      <c r="R961" s="241"/>
      <c r="S961" s="241"/>
      <c r="T961" s="242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43" t="s">
        <v>159</v>
      </c>
      <c r="AU961" s="243" t="s">
        <v>86</v>
      </c>
      <c r="AV961" s="13" t="s">
        <v>86</v>
      </c>
      <c r="AW961" s="13" t="s">
        <v>32</v>
      </c>
      <c r="AX961" s="13" t="s">
        <v>76</v>
      </c>
      <c r="AY961" s="243" t="s">
        <v>151</v>
      </c>
    </row>
    <row r="962" s="14" customFormat="1">
      <c r="A962" s="14"/>
      <c r="B962" s="244"/>
      <c r="C962" s="245"/>
      <c r="D962" s="234" t="s">
        <v>159</v>
      </c>
      <c r="E962" s="246" t="s">
        <v>1</v>
      </c>
      <c r="F962" s="247" t="s">
        <v>161</v>
      </c>
      <c r="G962" s="245"/>
      <c r="H962" s="248">
        <v>4.7000000000000002</v>
      </c>
      <c r="I962" s="249"/>
      <c r="J962" s="245"/>
      <c r="K962" s="245"/>
      <c r="L962" s="250"/>
      <c r="M962" s="251"/>
      <c r="N962" s="252"/>
      <c r="O962" s="252"/>
      <c r="P962" s="252"/>
      <c r="Q962" s="252"/>
      <c r="R962" s="252"/>
      <c r="S962" s="252"/>
      <c r="T962" s="253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54" t="s">
        <v>159</v>
      </c>
      <c r="AU962" s="254" t="s">
        <v>86</v>
      </c>
      <c r="AV962" s="14" t="s">
        <v>158</v>
      </c>
      <c r="AW962" s="14" t="s">
        <v>32</v>
      </c>
      <c r="AX962" s="14" t="s">
        <v>84</v>
      </c>
      <c r="AY962" s="254" t="s">
        <v>151</v>
      </c>
    </row>
    <row r="963" s="2" customFormat="1" ht="16.5" customHeight="1">
      <c r="A963" s="39"/>
      <c r="B963" s="40"/>
      <c r="C963" s="219" t="s">
        <v>1063</v>
      </c>
      <c r="D963" s="219" t="s">
        <v>153</v>
      </c>
      <c r="E963" s="220" t="s">
        <v>1064</v>
      </c>
      <c r="F963" s="221" t="s">
        <v>1065</v>
      </c>
      <c r="G963" s="222" t="s">
        <v>232</v>
      </c>
      <c r="H963" s="223">
        <v>140.517</v>
      </c>
      <c r="I963" s="224"/>
      <c r="J963" s="225">
        <f>ROUND(I963*H963,2)</f>
        <v>0</v>
      </c>
      <c r="K963" s="221" t="s">
        <v>157</v>
      </c>
      <c r="L963" s="45"/>
      <c r="M963" s="226" t="s">
        <v>1</v>
      </c>
      <c r="N963" s="227" t="s">
        <v>41</v>
      </c>
      <c r="O963" s="92"/>
      <c r="P963" s="228">
        <f>O963*H963</f>
        <v>0</v>
      </c>
      <c r="Q963" s="228">
        <v>0</v>
      </c>
      <c r="R963" s="228">
        <f>Q963*H963</f>
        <v>0</v>
      </c>
      <c r="S963" s="228">
        <v>0</v>
      </c>
      <c r="T963" s="229">
        <f>S963*H963</f>
        <v>0</v>
      </c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R963" s="230" t="s">
        <v>199</v>
      </c>
      <c r="AT963" s="230" t="s">
        <v>153</v>
      </c>
      <c r="AU963" s="230" t="s">
        <v>86</v>
      </c>
      <c r="AY963" s="18" t="s">
        <v>151</v>
      </c>
      <c r="BE963" s="231">
        <f>IF(N963="základní",J963,0)</f>
        <v>0</v>
      </c>
      <c r="BF963" s="231">
        <f>IF(N963="snížená",J963,0)</f>
        <v>0</v>
      </c>
      <c r="BG963" s="231">
        <f>IF(N963="zákl. přenesená",J963,0)</f>
        <v>0</v>
      </c>
      <c r="BH963" s="231">
        <f>IF(N963="sníž. přenesená",J963,0)</f>
        <v>0</v>
      </c>
      <c r="BI963" s="231">
        <f>IF(N963="nulová",J963,0)</f>
        <v>0</v>
      </c>
      <c r="BJ963" s="18" t="s">
        <v>84</v>
      </c>
      <c r="BK963" s="231">
        <f>ROUND(I963*H963,2)</f>
        <v>0</v>
      </c>
      <c r="BL963" s="18" t="s">
        <v>199</v>
      </c>
      <c r="BM963" s="230" t="s">
        <v>1066</v>
      </c>
    </row>
    <row r="964" s="15" customFormat="1">
      <c r="A964" s="15"/>
      <c r="B964" s="255"/>
      <c r="C964" s="256"/>
      <c r="D964" s="234" t="s">
        <v>159</v>
      </c>
      <c r="E964" s="257" t="s">
        <v>1</v>
      </c>
      <c r="F964" s="258" t="s">
        <v>1067</v>
      </c>
      <c r="G964" s="256"/>
      <c r="H964" s="257" t="s">
        <v>1</v>
      </c>
      <c r="I964" s="259"/>
      <c r="J964" s="256"/>
      <c r="K964" s="256"/>
      <c r="L964" s="260"/>
      <c r="M964" s="261"/>
      <c r="N964" s="262"/>
      <c r="O964" s="262"/>
      <c r="P964" s="262"/>
      <c r="Q964" s="262"/>
      <c r="R964" s="262"/>
      <c r="S964" s="262"/>
      <c r="T964" s="263"/>
      <c r="U964" s="15"/>
      <c r="V964" s="15"/>
      <c r="W964" s="15"/>
      <c r="X964" s="15"/>
      <c r="Y964" s="15"/>
      <c r="Z964" s="15"/>
      <c r="AA964" s="15"/>
      <c r="AB964" s="15"/>
      <c r="AC964" s="15"/>
      <c r="AD964" s="15"/>
      <c r="AE964" s="15"/>
      <c r="AT964" s="264" t="s">
        <v>159</v>
      </c>
      <c r="AU964" s="264" t="s">
        <v>86</v>
      </c>
      <c r="AV964" s="15" t="s">
        <v>84</v>
      </c>
      <c r="AW964" s="15" t="s">
        <v>32</v>
      </c>
      <c r="AX964" s="15" t="s">
        <v>76</v>
      </c>
      <c r="AY964" s="264" t="s">
        <v>151</v>
      </c>
    </row>
    <row r="965" s="13" customFormat="1">
      <c r="A965" s="13"/>
      <c r="B965" s="232"/>
      <c r="C965" s="233"/>
      <c r="D965" s="234" t="s">
        <v>159</v>
      </c>
      <c r="E965" s="235" t="s">
        <v>1</v>
      </c>
      <c r="F965" s="236" t="s">
        <v>1068</v>
      </c>
      <c r="G965" s="233"/>
      <c r="H965" s="237">
        <v>140.517</v>
      </c>
      <c r="I965" s="238"/>
      <c r="J965" s="233"/>
      <c r="K965" s="233"/>
      <c r="L965" s="239"/>
      <c r="M965" s="240"/>
      <c r="N965" s="241"/>
      <c r="O965" s="241"/>
      <c r="P965" s="241"/>
      <c r="Q965" s="241"/>
      <c r="R965" s="241"/>
      <c r="S965" s="241"/>
      <c r="T965" s="242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43" t="s">
        <v>159</v>
      </c>
      <c r="AU965" s="243" t="s">
        <v>86</v>
      </c>
      <c r="AV965" s="13" t="s">
        <v>86</v>
      </c>
      <c r="AW965" s="13" t="s">
        <v>32</v>
      </c>
      <c r="AX965" s="13" t="s">
        <v>76</v>
      </c>
      <c r="AY965" s="243" t="s">
        <v>151</v>
      </c>
    </row>
    <row r="966" s="14" customFormat="1">
      <c r="A966" s="14"/>
      <c r="B966" s="244"/>
      <c r="C966" s="245"/>
      <c r="D966" s="234" t="s">
        <v>159</v>
      </c>
      <c r="E966" s="246" t="s">
        <v>1</v>
      </c>
      <c r="F966" s="247" t="s">
        <v>161</v>
      </c>
      <c r="G966" s="245"/>
      <c r="H966" s="248">
        <v>140.517</v>
      </c>
      <c r="I966" s="249"/>
      <c r="J966" s="245"/>
      <c r="K966" s="245"/>
      <c r="L966" s="250"/>
      <c r="M966" s="251"/>
      <c r="N966" s="252"/>
      <c r="O966" s="252"/>
      <c r="P966" s="252"/>
      <c r="Q966" s="252"/>
      <c r="R966" s="252"/>
      <c r="S966" s="252"/>
      <c r="T966" s="253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54" t="s">
        <v>159</v>
      </c>
      <c r="AU966" s="254" t="s">
        <v>86</v>
      </c>
      <c r="AV966" s="14" t="s">
        <v>158</v>
      </c>
      <c r="AW966" s="14" t="s">
        <v>32</v>
      </c>
      <c r="AX966" s="14" t="s">
        <v>84</v>
      </c>
      <c r="AY966" s="254" t="s">
        <v>151</v>
      </c>
    </row>
    <row r="967" s="2" customFormat="1">
      <c r="A967" s="39"/>
      <c r="B967" s="40"/>
      <c r="C967" s="265" t="s">
        <v>684</v>
      </c>
      <c r="D967" s="265" t="s">
        <v>219</v>
      </c>
      <c r="E967" s="266" t="s">
        <v>1069</v>
      </c>
      <c r="F967" s="267" t="s">
        <v>1070</v>
      </c>
      <c r="G967" s="268" t="s">
        <v>232</v>
      </c>
      <c r="H967" s="269">
        <v>154.56899999999999</v>
      </c>
      <c r="I967" s="270"/>
      <c r="J967" s="271">
        <f>ROUND(I967*H967,2)</f>
        <v>0</v>
      </c>
      <c r="K967" s="267" t="s">
        <v>157</v>
      </c>
      <c r="L967" s="272"/>
      <c r="M967" s="273" t="s">
        <v>1</v>
      </c>
      <c r="N967" s="274" t="s">
        <v>41</v>
      </c>
      <c r="O967" s="92"/>
      <c r="P967" s="228">
        <f>O967*H967</f>
        <v>0</v>
      </c>
      <c r="Q967" s="228">
        <v>0</v>
      </c>
      <c r="R967" s="228">
        <f>Q967*H967</f>
        <v>0</v>
      </c>
      <c r="S967" s="228">
        <v>0</v>
      </c>
      <c r="T967" s="229">
        <f>S967*H967</f>
        <v>0</v>
      </c>
      <c r="U967" s="39"/>
      <c r="V967" s="39"/>
      <c r="W967" s="39"/>
      <c r="X967" s="39"/>
      <c r="Y967" s="39"/>
      <c r="Z967" s="39"/>
      <c r="AA967" s="39"/>
      <c r="AB967" s="39"/>
      <c r="AC967" s="39"/>
      <c r="AD967" s="39"/>
      <c r="AE967" s="39"/>
      <c r="AR967" s="230" t="s">
        <v>245</v>
      </c>
      <c r="AT967" s="230" t="s">
        <v>219</v>
      </c>
      <c r="AU967" s="230" t="s">
        <v>86</v>
      </c>
      <c r="AY967" s="18" t="s">
        <v>151</v>
      </c>
      <c r="BE967" s="231">
        <f>IF(N967="základní",J967,0)</f>
        <v>0</v>
      </c>
      <c r="BF967" s="231">
        <f>IF(N967="snížená",J967,0)</f>
        <v>0</v>
      </c>
      <c r="BG967" s="231">
        <f>IF(N967="zákl. přenesená",J967,0)</f>
        <v>0</v>
      </c>
      <c r="BH967" s="231">
        <f>IF(N967="sníž. přenesená",J967,0)</f>
        <v>0</v>
      </c>
      <c r="BI967" s="231">
        <f>IF(N967="nulová",J967,0)</f>
        <v>0</v>
      </c>
      <c r="BJ967" s="18" t="s">
        <v>84</v>
      </c>
      <c r="BK967" s="231">
        <f>ROUND(I967*H967,2)</f>
        <v>0</v>
      </c>
      <c r="BL967" s="18" t="s">
        <v>199</v>
      </c>
      <c r="BM967" s="230" t="s">
        <v>1071</v>
      </c>
    </row>
    <row r="968" s="13" customFormat="1">
      <c r="A968" s="13"/>
      <c r="B968" s="232"/>
      <c r="C968" s="233"/>
      <c r="D968" s="234" t="s">
        <v>159</v>
      </c>
      <c r="E968" s="235" t="s">
        <v>1</v>
      </c>
      <c r="F968" s="236" t="s">
        <v>1072</v>
      </c>
      <c r="G968" s="233"/>
      <c r="H968" s="237">
        <v>154.56899999999999</v>
      </c>
      <c r="I968" s="238"/>
      <c r="J968" s="233"/>
      <c r="K968" s="233"/>
      <c r="L968" s="239"/>
      <c r="M968" s="240"/>
      <c r="N968" s="241"/>
      <c r="O968" s="241"/>
      <c r="P968" s="241"/>
      <c r="Q968" s="241"/>
      <c r="R968" s="241"/>
      <c r="S968" s="241"/>
      <c r="T968" s="242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3" t="s">
        <v>159</v>
      </c>
      <c r="AU968" s="243" t="s">
        <v>86</v>
      </c>
      <c r="AV968" s="13" t="s">
        <v>86</v>
      </c>
      <c r="AW968" s="13" t="s">
        <v>32</v>
      </c>
      <c r="AX968" s="13" t="s">
        <v>76</v>
      </c>
      <c r="AY968" s="243" t="s">
        <v>151</v>
      </c>
    </row>
    <row r="969" s="14" customFormat="1">
      <c r="A969" s="14"/>
      <c r="B969" s="244"/>
      <c r="C969" s="245"/>
      <c r="D969" s="234" t="s">
        <v>159</v>
      </c>
      <c r="E969" s="246" t="s">
        <v>1</v>
      </c>
      <c r="F969" s="247" t="s">
        <v>161</v>
      </c>
      <c r="G969" s="245"/>
      <c r="H969" s="248">
        <v>154.56899999999999</v>
      </c>
      <c r="I969" s="249"/>
      <c r="J969" s="245"/>
      <c r="K969" s="245"/>
      <c r="L969" s="250"/>
      <c r="M969" s="251"/>
      <c r="N969" s="252"/>
      <c r="O969" s="252"/>
      <c r="P969" s="252"/>
      <c r="Q969" s="252"/>
      <c r="R969" s="252"/>
      <c r="S969" s="252"/>
      <c r="T969" s="253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4" t="s">
        <v>159</v>
      </c>
      <c r="AU969" s="254" t="s">
        <v>86</v>
      </c>
      <c r="AV969" s="14" t="s">
        <v>158</v>
      </c>
      <c r="AW969" s="14" t="s">
        <v>32</v>
      </c>
      <c r="AX969" s="14" t="s">
        <v>84</v>
      </c>
      <c r="AY969" s="254" t="s">
        <v>151</v>
      </c>
    </row>
    <row r="970" s="2" customFormat="1" ht="21.75" customHeight="1">
      <c r="A970" s="39"/>
      <c r="B970" s="40"/>
      <c r="C970" s="219" t="s">
        <v>1073</v>
      </c>
      <c r="D970" s="219" t="s">
        <v>153</v>
      </c>
      <c r="E970" s="220" t="s">
        <v>1074</v>
      </c>
      <c r="F970" s="221" t="s">
        <v>1075</v>
      </c>
      <c r="G970" s="222" t="s">
        <v>232</v>
      </c>
      <c r="H970" s="223">
        <v>17.600000000000001</v>
      </c>
      <c r="I970" s="224"/>
      <c r="J970" s="225">
        <f>ROUND(I970*H970,2)</f>
        <v>0</v>
      </c>
      <c r="K970" s="221" t="s">
        <v>157</v>
      </c>
      <c r="L970" s="45"/>
      <c r="M970" s="226" t="s">
        <v>1</v>
      </c>
      <c r="N970" s="227" t="s">
        <v>41</v>
      </c>
      <c r="O970" s="92"/>
      <c r="P970" s="228">
        <f>O970*H970</f>
        <v>0</v>
      </c>
      <c r="Q970" s="228">
        <v>0</v>
      </c>
      <c r="R970" s="228">
        <f>Q970*H970</f>
        <v>0</v>
      </c>
      <c r="S970" s="228">
        <v>0</v>
      </c>
      <c r="T970" s="229">
        <f>S970*H970</f>
        <v>0</v>
      </c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R970" s="230" t="s">
        <v>199</v>
      </c>
      <c r="AT970" s="230" t="s">
        <v>153</v>
      </c>
      <c r="AU970" s="230" t="s">
        <v>86</v>
      </c>
      <c r="AY970" s="18" t="s">
        <v>151</v>
      </c>
      <c r="BE970" s="231">
        <f>IF(N970="základní",J970,0)</f>
        <v>0</v>
      </c>
      <c r="BF970" s="231">
        <f>IF(N970="snížená",J970,0)</f>
        <v>0</v>
      </c>
      <c r="BG970" s="231">
        <f>IF(N970="zákl. přenesená",J970,0)</f>
        <v>0</v>
      </c>
      <c r="BH970" s="231">
        <f>IF(N970="sníž. přenesená",J970,0)</f>
        <v>0</v>
      </c>
      <c r="BI970" s="231">
        <f>IF(N970="nulová",J970,0)</f>
        <v>0</v>
      </c>
      <c r="BJ970" s="18" t="s">
        <v>84</v>
      </c>
      <c r="BK970" s="231">
        <f>ROUND(I970*H970,2)</f>
        <v>0</v>
      </c>
      <c r="BL970" s="18" t="s">
        <v>199</v>
      </c>
      <c r="BM970" s="230" t="s">
        <v>1076</v>
      </c>
    </row>
    <row r="971" s="15" customFormat="1">
      <c r="A971" s="15"/>
      <c r="B971" s="255"/>
      <c r="C971" s="256"/>
      <c r="D971" s="234" t="s">
        <v>159</v>
      </c>
      <c r="E971" s="257" t="s">
        <v>1</v>
      </c>
      <c r="F971" s="258" t="s">
        <v>694</v>
      </c>
      <c r="G971" s="256"/>
      <c r="H971" s="257" t="s">
        <v>1</v>
      </c>
      <c r="I971" s="259"/>
      <c r="J971" s="256"/>
      <c r="K971" s="256"/>
      <c r="L971" s="260"/>
      <c r="M971" s="261"/>
      <c r="N971" s="262"/>
      <c r="O971" s="262"/>
      <c r="P971" s="262"/>
      <c r="Q971" s="262"/>
      <c r="R971" s="262"/>
      <c r="S971" s="262"/>
      <c r="T971" s="263"/>
      <c r="U971" s="15"/>
      <c r="V971" s="15"/>
      <c r="W971" s="15"/>
      <c r="X971" s="15"/>
      <c r="Y971" s="15"/>
      <c r="Z971" s="15"/>
      <c r="AA971" s="15"/>
      <c r="AB971" s="15"/>
      <c r="AC971" s="15"/>
      <c r="AD971" s="15"/>
      <c r="AE971" s="15"/>
      <c r="AT971" s="264" t="s">
        <v>159</v>
      </c>
      <c r="AU971" s="264" t="s">
        <v>86</v>
      </c>
      <c r="AV971" s="15" t="s">
        <v>84</v>
      </c>
      <c r="AW971" s="15" t="s">
        <v>32</v>
      </c>
      <c r="AX971" s="15" t="s">
        <v>76</v>
      </c>
      <c r="AY971" s="264" t="s">
        <v>151</v>
      </c>
    </row>
    <row r="972" s="13" customFormat="1">
      <c r="A972" s="13"/>
      <c r="B972" s="232"/>
      <c r="C972" s="233"/>
      <c r="D972" s="234" t="s">
        <v>159</v>
      </c>
      <c r="E972" s="235" t="s">
        <v>1</v>
      </c>
      <c r="F972" s="236" t="s">
        <v>1077</v>
      </c>
      <c r="G972" s="233"/>
      <c r="H972" s="237">
        <v>10.199999999999999</v>
      </c>
      <c r="I972" s="238"/>
      <c r="J972" s="233"/>
      <c r="K972" s="233"/>
      <c r="L972" s="239"/>
      <c r="M972" s="240"/>
      <c r="N972" s="241"/>
      <c r="O972" s="241"/>
      <c r="P972" s="241"/>
      <c r="Q972" s="241"/>
      <c r="R972" s="241"/>
      <c r="S972" s="241"/>
      <c r="T972" s="242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3" t="s">
        <v>159</v>
      </c>
      <c r="AU972" s="243" t="s">
        <v>86</v>
      </c>
      <c r="AV972" s="13" t="s">
        <v>86</v>
      </c>
      <c r="AW972" s="13" t="s">
        <v>32</v>
      </c>
      <c r="AX972" s="13" t="s">
        <v>76</v>
      </c>
      <c r="AY972" s="243" t="s">
        <v>151</v>
      </c>
    </row>
    <row r="973" s="15" customFormat="1">
      <c r="A973" s="15"/>
      <c r="B973" s="255"/>
      <c r="C973" s="256"/>
      <c r="D973" s="234" t="s">
        <v>159</v>
      </c>
      <c r="E973" s="257" t="s">
        <v>1</v>
      </c>
      <c r="F973" s="258" t="s">
        <v>1078</v>
      </c>
      <c r="G973" s="256"/>
      <c r="H973" s="257" t="s">
        <v>1</v>
      </c>
      <c r="I973" s="259"/>
      <c r="J973" s="256"/>
      <c r="K973" s="256"/>
      <c r="L973" s="260"/>
      <c r="M973" s="261"/>
      <c r="N973" s="262"/>
      <c r="O973" s="262"/>
      <c r="P973" s="262"/>
      <c r="Q973" s="262"/>
      <c r="R973" s="262"/>
      <c r="S973" s="262"/>
      <c r="T973" s="263"/>
      <c r="U973" s="15"/>
      <c r="V973" s="15"/>
      <c r="W973" s="15"/>
      <c r="X973" s="15"/>
      <c r="Y973" s="15"/>
      <c r="Z973" s="15"/>
      <c r="AA973" s="15"/>
      <c r="AB973" s="15"/>
      <c r="AC973" s="15"/>
      <c r="AD973" s="15"/>
      <c r="AE973" s="15"/>
      <c r="AT973" s="264" t="s">
        <v>159</v>
      </c>
      <c r="AU973" s="264" t="s">
        <v>86</v>
      </c>
      <c r="AV973" s="15" t="s">
        <v>84</v>
      </c>
      <c r="AW973" s="15" t="s">
        <v>32</v>
      </c>
      <c r="AX973" s="15" t="s">
        <v>76</v>
      </c>
      <c r="AY973" s="264" t="s">
        <v>151</v>
      </c>
    </row>
    <row r="974" s="13" customFormat="1">
      <c r="A974" s="13"/>
      <c r="B974" s="232"/>
      <c r="C974" s="233"/>
      <c r="D974" s="234" t="s">
        <v>159</v>
      </c>
      <c r="E974" s="235" t="s">
        <v>1</v>
      </c>
      <c r="F974" s="236" t="s">
        <v>1079</v>
      </c>
      <c r="G974" s="233"/>
      <c r="H974" s="237">
        <v>7.4000000000000004</v>
      </c>
      <c r="I974" s="238"/>
      <c r="J974" s="233"/>
      <c r="K974" s="233"/>
      <c r="L974" s="239"/>
      <c r="M974" s="240"/>
      <c r="N974" s="241"/>
      <c r="O974" s="241"/>
      <c r="P974" s="241"/>
      <c r="Q974" s="241"/>
      <c r="R974" s="241"/>
      <c r="S974" s="241"/>
      <c r="T974" s="242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43" t="s">
        <v>159</v>
      </c>
      <c r="AU974" s="243" t="s">
        <v>86</v>
      </c>
      <c r="AV974" s="13" t="s">
        <v>86</v>
      </c>
      <c r="AW974" s="13" t="s">
        <v>32</v>
      </c>
      <c r="AX974" s="13" t="s">
        <v>76</v>
      </c>
      <c r="AY974" s="243" t="s">
        <v>151</v>
      </c>
    </row>
    <row r="975" s="14" customFormat="1">
      <c r="A975" s="14"/>
      <c r="B975" s="244"/>
      <c r="C975" s="245"/>
      <c r="D975" s="234" t="s">
        <v>159</v>
      </c>
      <c r="E975" s="246" t="s">
        <v>1</v>
      </c>
      <c r="F975" s="247" t="s">
        <v>161</v>
      </c>
      <c r="G975" s="245"/>
      <c r="H975" s="248">
        <v>17.600000000000001</v>
      </c>
      <c r="I975" s="249"/>
      <c r="J975" s="245"/>
      <c r="K975" s="245"/>
      <c r="L975" s="250"/>
      <c r="M975" s="251"/>
      <c r="N975" s="252"/>
      <c r="O975" s="252"/>
      <c r="P975" s="252"/>
      <c r="Q975" s="252"/>
      <c r="R975" s="252"/>
      <c r="S975" s="252"/>
      <c r="T975" s="253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4" t="s">
        <v>159</v>
      </c>
      <c r="AU975" s="254" t="s">
        <v>86</v>
      </c>
      <c r="AV975" s="14" t="s">
        <v>158</v>
      </c>
      <c r="AW975" s="14" t="s">
        <v>32</v>
      </c>
      <c r="AX975" s="14" t="s">
        <v>84</v>
      </c>
      <c r="AY975" s="254" t="s">
        <v>151</v>
      </c>
    </row>
    <row r="976" s="2" customFormat="1">
      <c r="A976" s="39"/>
      <c r="B976" s="40"/>
      <c r="C976" s="219" t="s">
        <v>689</v>
      </c>
      <c r="D976" s="219" t="s">
        <v>153</v>
      </c>
      <c r="E976" s="220" t="s">
        <v>1080</v>
      </c>
      <c r="F976" s="221" t="s">
        <v>1081</v>
      </c>
      <c r="G976" s="222" t="s">
        <v>232</v>
      </c>
      <c r="H976" s="223">
        <v>140.517</v>
      </c>
      <c r="I976" s="224"/>
      <c r="J976" s="225">
        <f>ROUND(I976*H976,2)</f>
        <v>0</v>
      </c>
      <c r="K976" s="221" t="s">
        <v>157</v>
      </c>
      <c r="L976" s="45"/>
      <c r="M976" s="226" t="s">
        <v>1</v>
      </c>
      <c r="N976" s="227" t="s">
        <v>41</v>
      </c>
      <c r="O976" s="92"/>
      <c r="P976" s="228">
        <f>O976*H976</f>
        <v>0</v>
      </c>
      <c r="Q976" s="228">
        <v>0</v>
      </c>
      <c r="R976" s="228">
        <f>Q976*H976</f>
        <v>0</v>
      </c>
      <c r="S976" s="228">
        <v>0</v>
      </c>
      <c r="T976" s="229">
        <f>S976*H976</f>
        <v>0</v>
      </c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R976" s="230" t="s">
        <v>199</v>
      </c>
      <c r="AT976" s="230" t="s">
        <v>153</v>
      </c>
      <c r="AU976" s="230" t="s">
        <v>86</v>
      </c>
      <c r="AY976" s="18" t="s">
        <v>151</v>
      </c>
      <c r="BE976" s="231">
        <f>IF(N976="základní",J976,0)</f>
        <v>0</v>
      </c>
      <c r="BF976" s="231">
        <f>IF(N976="snížená",J976,0)</f>
        <v>0</v>
      </c>
      <c r="BG976" s="231">
        <f>IF(N976="zákl. přenesená",J976,0)</f>
        <v>0</v>
      </c>
      <c r="BH976" s="231">
        <f>IF(N976="sníž. přenesená",J976,0)</f>
        <v>0</v>
      </c>
      <c r="BI976" s="231">
        <f>IF(N976="nulová",J976,0)</f>
        <v>0</v>
      </c>
      <c r="BJ976" s="18" t="s">
        <v>84</v>
      </c>
      <c r="BK976" s="231">
        <f>ROUND(I976*H976,2)</f>
        <v>0</v>
      </c>
      <c r="BL976" s="18" t="s">
        <v>199</v>
      </c>
      <c r="BM976" s="230" t="s">
        <v>1082</v>
      </c>
    </row>
    <row r="977" s="15" customFormat="1">
      <c r="A977" s="15"/>
      <c r="B977" s="255"/>
      <c r="C977" s="256"/>
      <c r="D977" s="234" t="s">
        <v>159</v>
      </c>
      <c r="E977" s="257" t="s">
        <v>1</v>
      </c>
      <c r="F977" s="258" t="s">
        <v>1038</v>
      </c>
      <c r="G977" s="256"/>
      <c r="H977" s="257" t="s">
        <v>1</v>
      </c>
      <c r="I977" s="259"/>
      <c r="J977" s="256"/>
      <c r="K977" s="256"/>
      <c r="L977" s="260"/>
      <c r="M977" s="261"/>
      <c r="N977" s="262"/>
      <c r="O977" s="262"/>
      <c r="P977" s="262"/>
      <c r="Q977" s="262"/>
      <c r="R977" s="262"/>
      <c r="S977" s="262"/>
      <c r="T977" s="263"/>
      <c r="U977" s="15"/>
      <c r="V977" s="15"/>
      <c r="W977" s="15"/>
      <c r="X977" s="15"/>
      <c r="Y977" s="15"/>
      <c r="Z977" s="15"/>
      <c r="AA977" s="15"/>
      <c r="AB977" s="15"/>
      <c r="AC977" s="15"/>
      <c r="AD977" s="15"/>
      <c r="AE977" s="15"/>
      <c r="AT977" s="264" t="s">
        <v>159</v>
      </c>
      <c r="AU977" s="264" t="s">
        <v>86</v>
      </c>
      <c r="AV977" s="15" t="s">
        <v>84</v>
      </c>
      <c r="AW977" s="15" t="s">
        <v>32</v>
      </c>
      <c r="AX977" s="15" t="s">
        <v>76</v>
      </c>
      <c r="AY977" s="264" t="s">
        <v>151</v>
      </c>
    </row>
    <row r="978" s="13" customFormat="1">
      <c r="A978" s="13"/>
      <c r="B978" s="232"/>
      <c r="C978" s="233"/>
      <c r="D978" s="234" t="s">
        <v>159</v>
      </c>
      <c r="E978" s="235" t="s">
        <v>1</v>
      </c>
      <c r="F978" s="236" t="s">
        <v>1068</v>
      </c>
      <c r="G978" s="233"/>
      <c r="H978" s="237">
        <v>140.517</v>
      </c>
      <c r="I978" s="238"/>
      <c r="J978" s="233"/>
      <c r="K978" s="233"/>
      <c r="L978" s="239"/>
      <c r="M978" s="240"/>
      <c r="N978" s="241"/>
      <c r="O978" s="241"/>
      <c r="P978" s="241"/>
      <c r="Q978" s="241"/>
      <c r="R978" s="241"/>
      <c r="S978" s="241"/>
      <c r="T978" s="242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43" t="s">
        <v>159</v>
      </c>
      <c r="AU978" s="243" t="s">
        <v>86</v>
      </c>
      <c r="AV978" s="13" t="s">
        <v>86</v>
      </c>
      <c r="AW978" s="13" t="s">
        <v>32</v>
      </c>
      <c r="AX978" s="13" t="s">
        <v>76</v>
      </c>
      <c r="AY978" s="243" t="s">
        <v>151</v>
      </c>
    </row>
    <row r="979" s="14" customFormat="1">
      <c r="A979" s="14"/>
      <c r="B979" s="244"/>
      <c r="C979" s="245"/>
      <c r="D979" s="234" t="s">
        <v>159</v>
      </c>
      <c r="E979" s="246" t="s">
        <v>1</v>
      </c>
      <c r="F979" s="247" t="s">
        <v>161</v>
      </c>
      <c r="G979" s="245"/>
      <c r="H979" s="248">
        <v>140.517</v>
      </c>
      <c r="I979" s="249"/>
      <c r="J979" s="245"/>
      <c r="K979" s="245"/>
      <c r="L979" s="250"/>
      <c r="M979" s="251"/>
      <c r="N979" s="252"/>
      <c r="O979" s="252"/>
      <c r="P979" s="252"/>
      <c r="Q979" s="252"/>
      <c r="R979" s="252"/>
      <c r="S979" s="252"/>
      <c r="T979" s="253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4" t="s">
        <v>159</v>
      </c>
      <c r="AU979" s="254" t="s">
        <v>86</v>
      </c>
      <c r="AV979" s="14" t="s">
        <v>158</v>
      </c>
      <c r="AW979" s="14" t="s">
        <v>32</v>
      </c>
      <c r="AX979" s="14" t="s">
        <v>84</v>
      </c>
      <c r="AY979" s="254" t="s">
        <v>151</v>
      </c>
    </row>
    <row r="980" s="2" customFormat="1" ht="21.75" customHeight="1">
      <c r="A980" s="39"/>
      <c r="B980" s="40"/>
      <c r="C980" s="219" t="s">
        <v>1083</v>
      </c>
      <c r="D980" s="219" t="s">
        <v>153</v>
      </c>
      <c r="E980" s="220" t="s">
        <v>1084</v>
      </c>
      <c r="F980" s="221" t="s">
        <v>1085</v>
      </c>
      <c r="G980" s="222" t="s">
        <v>244</v>
      </c>
      <c r="H980" s="223">
        <v>9</v>
      </c>
      <c r="I980" s="224"/>
      <c r="J980" s="225">
        <f>ROUND(I980*H980,2)</f>
        <v>0</v>
      </c>
      <c r="K980" s="221" t="s">
        <v>157</v>
      </c>
      <c r="L980" s="45"/>
      <c r="M980" s="226" t="s">
        <v>1</v>
      </c>
      <c r="N980" s="227" t="s">
        <v>41</v>
      </c>
      <c r="O980" s="92"/>
      <c r="P980" s="228">
        <f>O980*H980</f>
        <v>0</v>
      </c>
      <c r="Q980" s="228">
        <v>0</v>
      </c>
      <c r="R980" s="228">
        <f>Q980*H980</f>
        <v>0</v>
      </c>
      <c r="S980" s="228">
        <v>0</v>
      </c>
      <c r="T980" s="229">
        <f>S980*H980</f>
        <v>0</v>
      </c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R980" s="230" t="s">
        <v>199</v>
      </c>
      <c r="AT980" s="230" t="s">
        <v>153</v>
      </c>
      <c r="AU980" s="230" t="s">
        <v>86</v>
      </c>
      <c r="AY980" s="18" t="s">
        <v>151</v>
      </c>
      <c r="BE980" s="231">
        <f>IF(N980="základní",J980,0)</f>
        <v>0</v>
      </c>
      <c r="BF980" s="231">
        <f>IF(N980="snížená",J980,0)</f>
        <v>0</v>
      </c>
      <c r="BG980" s="231">
        <f>IF(N980="zákl. přenesená",J980,0)</f>
        <v>0</v>
      </c>
      <c r="BH980" s="231">
        <f>IF(N980="sníž. přenesená",J980,0)</f>
        <v>0</v>
      </c>
      <c r="BI980" s="231">
        <f>IF(N980="nulová",J980,0)</f>
        <v>0</v>
      </c>
      <c r="BJ980" s="18" t="s">
        <v>84</v>
      </c>
      <c r="BK980" s="231">
        <f>ROUND(I980*H980,2)</f>
        <v>0</v>
      </c>
      <c r="BL980" s="18" t="s">
        <v>199</v>
      </c>
      <c r="BM980" s="230" t="s">
        <v>1086</v>
      </c>
    </row>
    <row r="981" s="15" customFormat="1">
      <c r="A981" s="15"/>
      <c r="B981" s="255"/>
      <c r="C981" s="256"/>
      <c r="D981" s="234" t="s">
        <v>159</v>
      </c>
      <c r="E981" s="257" t="s">
        <v>1</v>
      </c>
      <c r="F981" s="258" t="s">
        <v>1087</v>
      </c>
      <c r="G981" s="256"/>
      <c r="H981" s="257" t="s">
        <v>1</v>
      </c>
      <c r="I981" s="259"/>
      <c r="J981" s="256"/>
      <c r="K981" s="256"/>
      <c r="L981" s="260"/>
      <c r="M981" s="261"/>
      <c r="N981" s="262"/>
      <c r="O981" s="262"/>
      <c r="P981" s="262"/>
      <c r="Q981" s="262"/>
      <c r="R981" s="262"/>
      <c r="S981" s="262"/>
      <c r="T981" s="263"/>
      <c r="U981" s="15"/>
      <c r="V981" s="15"/>
      <c r="W981" s="15"/>
      <c r="X981" s="15"/>
      <c r="Y981" s="15"/>
      <c r="Z981" s="15"/>
      <c r="AA981" s="15"/>
      <c r="AB981" s="15"/>
      <c r="AC981" s="15"/>
      <c r="AD981" s="15"/>
      <c r="AE981" s="15"/>
      <c r="AT981" s="264" t="s">
        <v>159</v>
      </c>
      <c r="AU981" s="264" t="s">
        <v>86</v>
      </c>
      <c r="AV981" s="15" t="s">
        <v>84</v>
      </c>
      <c r="AW981" s="15" t="s">
        <v>32</v>
      </c>
      <c r="AX981" s="15" t="s">
        <v>76</v>
      </c>
      <c r="AY981" s="264" t="s">
        <v>151</v>
      </c>
    </row>
    <row r="982" s="13" customFormat="1">
      <c r="A982" s="13"/>
      <c r="B982" s="232"/>
      <c r="C982" s="233"/>
      <c r="D982" s="234" t="s">
        <v>159</v>
      </c>
      <c r="E982" s="235" t="s">
        <v>1</v>
      </c>
      <c r="F982" s="236" t="s">
        <v>1088</v>
      </c>
      <c r="G982" s="233"/>
      <c r="H982" s="237">
        <v>9</v>
      </c>
      <c r="I982" s="238"/>
      <c r="J982" s="233"/>
      <c r="K982" s="233"/>
      <c r="L982" s="239"/>
      <c r="M982" s="240"/>
      <c r="N982" s="241"/>
      <c r="O982" s="241"/>
      <c r="P982" s="241"/>
      <c r="Q982" s="241"/>
      <c r="R982" s="241"/>
      <c r="S982" s="241"/>
      <c r="T982" s="242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43" t="s">
        <v>159</v>
      </c>
      <c r="AU982" s="243" t="s">
        <v>86</v>
      </c>
      <c r="AV982" s="13" t="s">
        <v>86</v>
      </c>
      <c r="AW982" s="13" t="s">
        <v>32</v>
      </c>
      <c r="AX982" s="13" t="s">
        <v>76</v>
      </c>
      <c r="AY982" s="243" t="s">
        <v>151</v>
      </c>
    </row>
    <row r="983" s="14" customFormat="1">
      <c r="A983" s="14"/>
      <c r="B983" s="244"/>
      <c r="C983" s="245"/>
      <c r="D983" s="234" t="s">
        <v>159</v>
      </c>
      <c r="E983" s="246" t="s">
        <v>1</v>
      </c>
      <c r="F983" s="247" t="s">
        <v>161</v>
      </c>
      <c r="G983" s="245"/>
      <c r="H983" s="248">
        <v>9</v>
      </c>
      <c r="I983" s="249"/>
      <c r="J983" s="245"/>
      <c r="K983" s="245"/>
      <c r="L983" s="250"/>
      <c r="M983" s="251"/>
      <c r="N983" s="252"/>
      <c r="O983" s="252"/>
      <c r="P983" s="252"/>
      <c r="Q983" s="252"/>
      <c r="R983" s="252"/>
      <c r="S983" s="252"/>
      <c r="T983" s="253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54" t="s">
        <v>159</v>
      </c>
      <c r="AU983" s="254" t="s">
        <v>86</v>
      </c>
      <c r="AV983" s="14" t="s">
        <v>158</v>
      </c>
      <c r="AW983" s="14" t="s">
        <v>32</v>
      </c>
      <c r="AX983" s="14" t="s">
        <v>84</v>
      </c>
      <c r="AY983" s="254" t="s">
        <v>151</v>
      </c>
    </row>
    <row r="984" s="2" customFormat="1" ht="21.75" customHeight="1">
      <c r="A984" s="39"/>
      <c r="B984" s="40"/>
      <c r="C984" s="219" t="s">
        <v>692</v>
      </c>
      <c r="D984" s="219" t="s">
        <v>153</v>
      </c>
      <c r="E984" s="220" t="s">
        <v>1089</v>
      </c>
      <c r="F984" s="221" t="s">
        <v>1090</v>
      </c>
      <c r="G984" s="222" t="s">
        <v>244</v>
      </c>
      <c r="H984" s="223">
        <v>11.66</v>
      </c>
      <c r="I984" s="224"/>
      <c r="J984" s="225">
        <f>ROUND(I984*H984,2)</f>
        <v>0</v>
      </c>
      <c r="K984" s="221" t="s">
        <v>157</v>
      </c>
      <c r="L984" s="45"/>
      <c r="M984" s="226" t="s">
        <v>1</v>
      </c>
      <c r="N984" s="227" t="s">
        <v>41</v>
      </c>
      <c r="O984" s="92"/>
      <c r="P984" s="228">
        <f>O984*H984</f>
        <v>0</v>
      </c>
      <c r="Q984" s="228">
        <v>0</v>
      </c>
      <c r="R984" s="228">
        <f>Q984*H984</f>
        <v>0</v>
      </c>
      <c r="S984" s="228">
        <v>0</v>
      </c>
      <c r="T984" s="229">
        <f>S984*H984</f>
        <v>0</v>
      </c>
      <c r="U984" s="39"/>
      <c r="V984" s="39"/>
      <c r="W984" s="39"/>
      <c r="X984" s="39"/>
      <c r="Y984" s="39"/>
      <c r="Z984" s="39"/>
      <c r="AA984" s="39"/>
      <c r="AB984" s="39"/>
      <c r="AC984" s="39"/>
      <c r="AD984" s="39"/>
      <c r="AE984" s="39"/>
      <c r="AR984" s="230" t="s">
        <v>199</v>
      </c>
      <c r="AT984" s="230" t="s">
        <v>153</v>
      </c>
      <c r="AU984" s="230" t="s">
        <v>86</v>
      </c>
      <c r="AY984" s="18" t="s">
        <v>151</v>
      </c>
      <c r="BE984" s="231">
        <f>IF(N984="základní",J984,0)</f>
        <v>0</v>
      </c>
      <c r="BF984" s="231">
        <f>IF(N984="snížená",J984,0)</f>
        <v>0</v>
      </c>
      <c r="BG984" s="231">
        <f>IF(N984="zákl. přenesená",J984,0)</f>
        <v>0</v>
      </c>
      <c r="BH984" s="231">
        <f>IF(N984="sníž. přenesená",J984,0)</f>
        <v>0</v>
      </c>
      <c r="BI984" s="231">
        <f>IF(N984="nulová",J984,0)</f>
        <v>0</v>
      </c>
      <c r="BJ984" s="18" t="s">
        <v>84</v>
      </c>
      <c r="BK984" s="231">
        <f>ROUND(I984*H984,2)</f>
        <v>0</v>
      </c>
      <c r="BL984" s="18" t="s">
        <v>199</v>
      </c>
      <c r="BM984" s="230" t="s">
        <v>1091</v>
      </c>
    </row>
    <row r="985" s="15" customFormat="1">
      <c r="A985" s="15"/>
      <c r="B985" s="255"/>
      <c r="C985" s="256"/>
      <c r="D985" s="234" t="s">
        <v>159</v>
      </c>
      <c r="E985" s="257" t="s">
        <v>1</v>
      </c>
      <c r="F985" s="258" t="s">
        <v>1092</v>
      </c>
      <c r="G985" s="256"/>
      <c r="H985" s="257" t="s">
        <v>1</v>
      </c>
      <c r="I985" s="259"/>
      <c r="J985" s="256"/>
      <c r="K985" s="256"/>
      <c r="L985" s="260"/>
      <c r="M985" s="261"/>
      <c r="N985" s="262"/>
      <c r="O985" s="262"/>
      <c r="P985" s="262"/>
      <c r="Q985" s="262"/>
      <c r="R985" s="262"/>
      <c r="S985" s="262"/>
      <c r="T985" s="263"/>
      <c r="U985" s="15"/>
      <c r="V985" s="15"/>
      <c r="W985" s="15"/>
      <c r="X985" s="15"/>
      <c r="Y985" s="15"/>
      <c r="Z985" s="15"/>
      <c r="AA985" s="15"/>
      <c r="AB985" s="15"/>
      <c r="AC985" s="15"/>
      <c r="AD985" s="15"/>
      <c r="AE985" s="15"/>
      <c r="AT985" s="264" t="s">
        <v>159</v>
      </c>
      <c r="AU985" s="264" t="s">
        <v>86</v>
      </c>
      <c r="AV985" s="15" t="s">
        <v>84</v>
      </c>
      <c r="AW985" s="15" t="s">
        <v>32</v>
      </c>
      <c r="AX985" s="15" t="s">
        <v>76</v>
      </c>
      <c r="AY985" s="264" t="s">
        <v>151</v>
      </c>
    </row>
    <row r="986" s="13" customFormat="1">
      <c r="A986" s="13"/>
      <c r="B986" s="232"/>
      <c r="C986" s="233"/>
      <c r="D986" s="234" t="s">
        <v>159</v>
      </c>
      <c r="E986" s="235" t="s">
        <v>1</v>
      </c>
      <c r="F986" s="236" t="s">
        <v>1093</v>
      </c>
      <c r="G986" s="233"/>
      <c r="H986" s="237">
        <v>11.66</v>
      </c>
      <c r="I986" s="238"/>
      <c r="J986" s="233"/>
      <c r="K986" s="233"/>
      <c r="L986" s="239"/>
      <c r="M986" s="240"/>
      <c r="N986" s="241"/>
      <c r="O986" s="241"/>
      <c r="P986" s="241"/>
      <c r="Q986" s="241"/>
      <c r="R986" s="241"/>
      <c r="S986" s="241"/>
      <c r="T986" s="242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43" t="s">
        <v>159</v>
      </c>
      <c r="AU986" s="243" t="s">
        <v>86</v>
      </c>
      <c r="AV986" s="13" t="s">
        <v>86</v>
      </c>
      <c r="AW986" s="13" t="s">
        <v>32</v>
      </c>
      <c r="AX986" s="13" t="s">
        <v>76</v>
      </c>
      <c r="AY986" s="243" t="s">
        <v>151</v>
      </c>
    </row>
    <row r="987" s="14" customFormat="1">
      <c r="A987" s="14"/>
      <c r="B987" s="244"/>
      <c r="C987" s="245"/>
      <c r="D987" s="234" t="s">
        <v>159</v>
      </c>
      <c r="E987" s="246" t="s">
        <v>1</v>
      </c>
      <c r="F987" s="247" t="s">
        <v>161</v>
      </c>
      <c r="G987" s="245"/>
      <c r="H987" s="248">
        <v>11.66</v>
      </c>
      <c r="I987" s="249"/>
      <c r="J987" s="245"/>
      <c r="K987" s="245"/>
      <c r="L987" s="250"/>
      <c r="M987" s="251"/>
      <c r="N987" s="252"/>
      <c r="O987" s="252"/>
      <c r="P987" s="252"/>
      <c r="Q987" s="252"/>
      <c r="R987" s="252"/>
      <c r="S987" s="252"/>
      <c r="T987" s="253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4" t="s">
        <v>159</v>
      </c>
      <c r="AU987" s="254" t="s">
        <v>86</v>
      </c>
      <c r="AV987" s="14" t="s">
        <v>158</v>
      </c>
      <c r="AW987" s="14" t="s">
        <v>32</v>
      </c>
      <c r="AX987" s="14" t="s">
        <v>84</v>
      </c>
      <c r="AY987" s="254" t="s">
        <v>151</v>
      </c>
    </row>
    <row r="988" s="2" customFormat="1" ht="16.5" customHeight="1">
      <c r="A988" s="39"/>
      <c r="B988" s="40"/>
      <c r="C988" s="219" t="s">
        <v>1094</v>
      </c>
      <c r="D988" s="219" t="s">
        <v>153</v>
      </c>
      <c r="E988" s="220" t="s">
        <v>1095</v>
      </c>
      <c r="F988" s="221" t="s">
        <v>1096</v>
      </c>
      <c r="G988" s="222" t="s">
        <v>232</v>
      </c>
      <c r="H988" s="223">
        <v>280.738</v>
      </c>
      <c r="I988" s="224"/>
      <c r="J988" s="225">
        <f>ROUND(I988*H988,2)</f>
        <v>0</v>
      </c>
      <c r="K988" s="221" t="s">
        <v>157</v>
      </c>
      <c r="L988" s="45"/>
      <c r="M988" s="226" t="s">
        <v>1</v>
      </c>
      <c r="N988" s="227" t="s">
        <v>41</v>
      </c>
      <c r="O988" s="92"/>
      <c r="P988" s="228">
        <f>O988*H988</f>
        <v>0</v>
      </c>
      <c r="Q988" s="228">
        <v>0</v>
      </c>
      <c r="R988" s="228">
        <f>Q988*H988</f>
        <v>0</v>
      </c>
      <c r="S988" s="228">
        <v>0</v>
      </c>
      <c r="T988" s="229">
        <f>S988*H988</f>
        <v>0</v>
      </c>
      <c r="U988" s="39"/>
      <c r="V988" s="39"/>
      <c r="W988" s="39"/>
      <c r="X988" s="39"/>
      <c r="Y988" s="39"/>
      <c r="Z988" s="39"/>
      <c r="AA988" s="39"/>
      <c r="AB988" s="39"/>
      <c r="AC988" s="39"/>
      <c r="AD988" s="39"/>
      <c r="AE988" s="39"/>
      <c r="AR988" s="230" t="s">
        <v>199</v>
      </c>
      <c r="AT988" s="230" t="s">
        <v>153</v>
      </c>
      <c r="AU988" s="230" t="s">
        <v>86</v>
      </c>
      <c r="AY988" s="18" t="s">
        <v>151</v>
      </c>
      <c r="BE988" s="231">
        <f>IF(N988="základní",J988,0)</f>
        <v>0</v>
      </c>
      <c r="BF988" s="231">
        <f>IF(N988="snížená",J988,0)</f>
        <v>0</v>
      </c>
      <c r="BG988" s="231">
        <f>IF(N988="zákl. přenesená",J988,0)</f>
        <v>0</v>
      </c>
      <c r="BH988" s="231">
        <f>IF(N988="sníž. přenesená",J988,0)</f>
        <v>0</v>
      </c>
      <c r="BI988" s="231">
        <f>IF(N988="nulová",J988,0)</f>
        <v>0</v>
      </c>
      <c r="BJ988" s="18" t="s">
        <v>84</v>
      </c>
      <c r="BK988" s="231">
        <f>ROUND(I988*H988,2)</f>
        <v>0</v>
      </c>
      <c r="BL988" s="18" t="s">
        <v>199</v>
      </c>
      <c r="BM988" s="230" t="s">
        <v>1097</v>
      </c>
    </row>
    <row r="989" s="15" customFormat="1">
      <c r="A989" s="15"/>
      <c r="B989" s="255"/>
      <c r="C989" s="256"/>
      <c r="D989" s="234" t="s">
        <v>159</v>
      </c>
      <c r="E989" s="257" t="s">
        <v>1</v>
      </c>
      <c r="F989" s="258" t="s">
        <v>1098</v>
      </c>
      <c r="G989" s="256"/>
      <c r="H989" s="257" t="s">
        <v>1</v>
      </c>
      <c r="I989" s="259"/>
      <c r="J989" s="256"/>
      <c r="K989" s="256"/>
      <c r="L989" s="260"/>
      <c r="M989" s="261"/>
      <c r="N989" s="262"/>
      <c r="O989" s="262"/>
      <c r="P989" s="262"/>
      <c r="Q989" s="262"/>
      <c r="R989" s="262"/>
      <c r="S989" s="262"/>
      <c r="T989" s="263"/>
      <c r="U989" s="15"/>
      <c r="V989" s="15"/>
      <c r="W989" s="15"/>
      <c r="X989" s="15"/>
      <c r="Y989" s="15"/>
      <c r="Z989" s="15"/>
      <c r="AA989" s="15"/>
      <c r="AB989" s="15"/>
      <c r="AC989" s="15"/>
      <c r="AD989" s="15"/>
      <c r="AE989" s="15"/>
      <c r="AT989" s="264" t="s">
        <v>159</v>
      </c>
      <c r="AU989" s="264" t="s">
        <v>86</v>
      </c>
      <c r="AV989" s="15" t="s">
        <v>84</v>
      </c>
      <c r="AW989" s="15" t="s">
        <v>32</v>
      </c>
      <c r="AX989" s="15" t="s">
        <v>76</v>
      </c>
      <c r="AY989" s="264" t="s">
        <v>151</v>
      </c>
    </row>
    <row r="990" s="13" customFormat="1">
      <c r="A990" s="13"/>
      <c r="B990" s="232"/>
      <c r="C990" s="233"/>
      <c r="D990" s="234" t="s">
        <v>159</v>
      </c>
      <c r="E990" s="235" t="s">
        <v>1</v>
      </c>
      <c r="F990" s="236" t="s">
        <v>1099</v>
      </c>
      <c r="G990" s="233"/>
      <c r="H990" s="237">
        <v>9.3279999999999994</v>
      </c>
      <c r="I990" s="238"/>
      <c r="J990" s="233"/>
      <c r="K990" s="233"/>
      <c r="L990" s="239"/>
      <c r="M990" s="240"/>
      <c r="N990" s="241"/>
      <c r="O990" s="241"/>
      <c r="P990" s="241"/>
      <c r="Q990" s="241"/>
      <c r="R990" s="241"/>
      <c r="S990" s="241"/>
      <c r="T990" s="242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3" t="s">
        <v>159</v>
      </c>
      <c r="AU990" s="243" t="s">
        <v>86</v>
      </c>
      <c r="AV990" s="13" t="s">
        <v>86</v>
      </c>
      <c r="AW990" s="13" t="s">
        <v>32</v>
      </c>
      <c r="AX990" s="13" t="s">
        <v>76</v>
      </c>
      <c r="AY990" s="243" t="s">
        <v>151</v>
      </c>
    </row>
    <row r="991" s="15" customFormat="1">
      <c r="A991" s="15"/>
      <c r="B991" s="255"/>
      <c r="C991" s="256"/>
      <c r="D991" s="234" t="s">
        <v>159</v>
      </c>
      <c r="E991" s="257" t="s">
        <v>1</v>
      </c>
      <c r="F991" s="258" t="s">
        <v>1087</v>
      </c>
      <c r="G991" s="256"/>
      <c r="H991" s="257" t="s">
        <v>1</v>
      </c>
      <c r="I991" s="259"/>
      <c r="J991" s="256"/>
      <c r="K991" s="256"/>
      <c r="L991" s="260"/>
      <c r="M991" s="261"/>
      <c r="N991" s="262"/>
      <c r="O991" s="262"/>
      <c r="P991" s="262"/>
      <c r="Q991" s="262"/>
      <c r="R991" s="262"/>
      <c r="S991" s="262"/>
      <c r="T991" s="263"/>
      <c r="U991" s="15"/>
      <c r="V991" s="15"/>
      <c r="W991" s="15"/>
      <c r="X991" s="15"/>
      <c r="Y991" s="15"/>
      <c r="Z991" s="15"/>
      <c r="AA991" s="15"/>
      <c r="AB991" s="15"/>
      <c r="AC991" s="15"/>
      <c r="AD991" s="15"/>
      <c r="AE991" s="15"/>
      <c r="AT991" s="264" t="s">
        <v>159</v>
      </c>
      <c r="AU991" s="264" t="s">
        <v>86</v>
      </c>
      <c r="AV991" s="15" t="s">
        <v>84</v>
      </c>
      <c r="AW991" s="15" t="s">
        <v>32</v>
      </c>
      <c r="AX991" s="15" t="s">
        <v>76</v>
      </c>
      <c r="AY991" s="264" t="s">
        <v>151</v>
      </c>
    </row>
    <row r="992" s="13" customFormat="1">
      <c r="A992" s="13"/>
      <c r="B992" s="232"/>
      <c r="C992" s="233"/>
      <c r="D992" s="234" t="s">
        <v>159</v>
      </c>
      <c r="E992" s="235" t="s">
        <v>1</v>
      </c>
      <c r="F992" s="236" t="s">
        <v>1100</v>
      </c>
      <c r="G992" s="233"/>
      <c r="H992" s="237">
        <v>7.2000000000000002</v>
      </c>
      <c r="I992" s="238"/>
      <c r="J992" s="233"/>
      <c r="K992" s="233"/>
      <c r="L992" s="239"/>
      <c r="M992" s="240"/>
      <c r="N992" s="241"/>
      <c r="O992" s="241"/>
      <c r="P992" s="241"/>
      <c r="Q992" s="241"/>
      <c r="R992" s="241"/>
      <c r="S992" s="241"/>
      <c r="T992" s="242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43" t="s">
        <v>159</v>
      </c>
      <c r="AU992" s="243" t="s">
        <v>86</v>
      </c>
      <c r="AV992" s="13" t="s">
        <v>86</v>
      </c>
      <c r="AW992" s="13" t="s">
        <v>32</v>
      </c>
      <c r="AX992" s="13" t="s">
        <v>76</v>
      </c>
      <c r="AY992" s="243" t="s">
        <v>151</v>
      </c>
    </row>
    <row r="993" s="15" customFormat="1">
      <c r="A993" s="15"/>
      <c r="B993" s="255"/>
      <c r="C993" s="256"/>
      <c r="D993" s="234" t="s">
        <v>159</v>
      </c>
      <c r="E993" s="257" t="s">
        <v>1</v>
      </c>
      <c r="F993" s="258" t="s">
        <v>1101</v>
      </c>
      <c r="G993" s="256"/>
      <c r="H993" s="257" t="s">
        <v>1</v>
      </c>
      <c r="I993" s="259"/>
      <c r="J993" s="256"/>
      <c r="K993" s="256"/>
      <c r="L993" s="260"/>
      <c r="M993" s="261"/>
      <c r="N993" s="262"/>
      <c r="O993" s="262"/>
      <c r="P993" s="262"/>
      <c r="Q993" s="262"/>
      <c r="R993" s="262"/>
      <c r="S993" s="262"/>
      <c r="T993" s="263"/>
      <c r="U993" s="15"/>
      <c r="V993" s="15"/>
      <c r="W993" s="15"/>
      <c r="X993" s="15"/>
      <c r="Y993" s="15"/>
      <c r="Z993" s="15"/>
      <c r="AA993" s="15"/>
      <c r="AB993" s="15"/>
      <c r="AC993" s="15"/>
      <c r="AD993" s="15"/>
      <c r="AE993" s="15"/>
      <c r="AT993" s="264" t="s">
        <v>159</v>
      </c>
      <c r="AU993" s="264" t="s">
        <v>86</v>
      </c>
      <c r="AV993" s="15" t="s">
        <v>84</v>
      </c>
      <c r="AW993" s="15" t="s">
        <v>32</v>
      </c>
      <c r="AX993" s="15" t="s">
        <v>76</v>
      </c>
      <c r="AY993" s="264" t="s">
        <v>151</v>
      </c>
    </row>
    <row r="994" s="13" customFormat="1">
      <c r="A994" s="13"/>
      <c r="B994" s="232"/>
      <c r="C994" s="233"/>
      <c r="D994" s="234" t="s">
        <v>159</v>
      </c>
      <c r="E994" s="235" t="s">
        <v>1</v>
      </c>
      <c r="F994" s="236" t="s">
        <v>1102</v>
      </c>
      <c r="G994" s="233"/>
      <c r="H994" s="237">
        <v>264.20999999999998</v>
      </c>
      <c r="I994" s="238"/>
      <c r="J994" s="233"/>
      <c r="K994" s="233"/>
      <c r="L994" s="239"/>
      <c r="M994" s="240"/>
      <c r="N994" s="241"/>
      <c r="O994" s="241"/>
      <c r="P994" s="241"/>
      <c r="Q994" s="241"/>
      <c r="R994" s="241"/>
      <c r="S994" s="241"/>
      <c r="T994" s="242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43" t="s">
        <v>159</v>
      </c>
      <c r="AU994" s="243" t="s">
        <v>86</v>
      </c>
      <c r="AV994" s="13" t="s">
        <v>86</v>
      </c>
      <c r="AW994" s="13" t="s">
        <v>32</v>
      </c>
      <c r="AX994" s="13" t="s">
        <v>76</v>
      </c>
      <c r="AY994" s="243" t="s">
        <v>151</v>
      </c>
    </row>
    <row r="995" s="14" customFormat="1">
      <c r="A995" s="14"/>
      <c r="B995" s="244"/>
      <c r="C995" s="245"/>
      <c r="D995" s="234" t="s">
        <v>159</v>
      </c>
      <c r="E995" s="246" t="s">
        <v>1</v>
      </c>
      <c r="F995" s="247" t="s">
        <v>161</v>
      </c>
      <c r="G995" s="245"/>
      <c r="H995" s="248">
        <v>280.738</v>
      </c>
      <c r="I995" s="249"/>
      <c r="J995" s="245"/>
      <c r="K995" s="245"/>
      <c r="L995" s="250"/>
      <c r="M995" s="251"/>
      <c r="N995" s="252"/>
      <c r="O995" s="252"/>
      <c r="P995" s="252"/>
      <c r="Q995" s="252"/>
      <c r="R995" s="252"/>
      <c r="S995" s="252"/>
      <c r="T995" s="253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54" t="s">
        <v>159</v>
      </c>
      <c r="AU995" s="254" t="s">
        <v>86</v>
      </c>
      <c r="AV995" s="14" t="s">
        <v>158</v>
      </c>
      <c r="AW995" s="14" t="s">
        <v>32</v>
      </c>
      <c r="AX995" s="14" t="s">
        <v>84</v>
      </c>
      <c r="AY995" s="254" t="s">
        <v>151</v>
      </c>
    </row>
    <row r="996" s="2" customFormat="1">
      <c r="A996" s="39"/>
      <c r="B996" s="40"/>
      <c r="C996" s="219" t="s">
        <v>700</v>
      </c>
      <c r="D996" s="219" t="s">
        <v>153</v>
      </c>
      <c r="E996" s="220" t="s">
        <v>1103</v>
      </c>
      <c r="F996" s="221" t="s">
        <v>1104</v>
      </c>
      <c r="G996" s="222" t="s">
        <v>215</v>
      </c>
      <c r="H996" s="223">
        <v>3.8420000000000001</v>
      </c>
      <c r="I996" s="224"/>
      <c r="J996" s="225">
        <f>ROUND(I996*H996,2)</f>
        <v>0</v>
      </c>
      <c r="K996" s="221" t="s">
        <v>157</v>
      </c>
      <c r="L996" s="45"/>
      <c r="M996" s="226" t="s">
        <v>1</v>
      </c>
      <c r="N996" s="227" t="s">
        <v>41</v>
      </c>
      <c r="O996" s="92"/>
      <c r="P996" s="228">
        <f>O996*H996</f>
        <v>0</v>
      </c>
      <c r="Q996" s="228">
        <v>0</v>
      </c>
      <c r="R996" s="228">
        <f>Q996*H996</f>
        <v>0</v>
      </c>
      <c r="S996" s="228">
        <v>0</v>
      </c>
      <c r="T996" s="229">
        <f>S996*H996</f>
        <v>0</v>
      </c>
      <c r="U996" s="39"/>
      <c r="V996" s="39"/>
      <c r="W996" s="39"/>
      <c r="X996" s="39"/>
      <c r="Y996" s="39"/>
      <c r="Z996" s="39"/>
      <c r="AA996" s="39"/>
      <c r="AB996" s="39"/>
      <c r="AC996" s="39"/>
      <c r="AD996" s="39"/>
      <c r="AE996" s="39"/>
      <c r="AR996" s="230" t="s">
        <v>199</v>
      </c>
      <c r="AT996" s="230" t="s">
        <v>153</v>
      </c>
      <c r="AU996" s="230" t="s">
        <v>86</v>
      </c>
      <c r="AY996" s="18" t="s">
        <v>151</v>
      </c>
      <c r="BE996" s="231">
        <f>IF(N996="základní",J996,0)</f>
        <v>0</v>
      </c>
      <c r="BF996" s="231">
        <f>IF(N996="snížená",J996,0)</f>
        <v>0</v>
      </c>
      <c r="BG996" s="231">
        <f>IF(N996="zákl. přenesená",J996,0)</f>
        <v>0</v>
      </c>
      <c r="BH996" s="231">
        <f>IF(N996="sníž. přenesená",J996,0)</f>
        <v>0</v>
      </c>
      <c r="BI996" s="231">
        <f>IF(N996="nulová",J996,0)</f>
        <v>0</v>
      </c>
      <c r="BJ996" s="18" t="s">
        <v>84</v>
      </c>
      <c r="BK996" s="231">
        <f>ROUND(I996*H996,2)</f>
        <v>0</v>
      </c>
      <c r="BL996" s="18" t="s">
        <v>199</v>
      </c>
      <c r="BM996" s="230" t="s">
        <v>1105</v>
      </c>
    </row>
    <row r="997" s="12" customFormat="1" ht="22.8" customHeight="1">
      <c r="A997" s="12"/>
      <c r="B997" s="203"/>
      <c r="C997" s="204"/>
      <c r="D997" s="205" t="s">
        <v>75</v>
      </c>
      <c r="E997" s="217" t="s">
        <v>1106</v>
      </c>
      <c r="F997" s="217" t="s">
        <v>1107</v>
      </c>
      <c r="G997" s="204"/>
      <c r="H997" s="204"/>
      <c r="I997" s="207"/>
      <c r="J997" s="218">
        <f>BK997</f>
        <v>0</v>
      </c>
      <c r="K997" s="204"/>
      <c r="L997" s="209"/>
      <c r="M997" s="210"/>
      <c r="N997" s="211"/>
      <c r="O997" s="211"/>
      <c r="P997" s="212">
        <f>SUM(P998:P1043)</f>
        <v>0</v>
      </c>
      <c r="Q997" s="211"/>
      <c r="R997" s="212">
        <f>SUM(R998:R1043)</f>
        <v>0</v>
      </c>
      <c r="S997" s="211"/>
      <c r="T997" s="213">
        <f>SUM(T998:T1043)</f>
        <v>0</v>
      </c>
      <c r="U997" s="12"/>
      <c r="V997" s="12"/>
      <c r="W997" s="12"/>
      <c r="X997" s="12"/>
      <c r="Y997" s="12"/>
      <c r="Z997" s="12"/>
      <c r="AA997" s="12"/>
      <c r="AB997" s="12"/>
      <c r="AC997" s="12"/>
      <c r="AD997" s="12"/>
      <c r="AE997" s="12"/>
      <c r="AR997" s="214" t="s">
        <v>86</v>
      </c>
      <c r="AT997" s="215" t="s">
        <v>75</v>
      </c>
      <c r="AU997" s="215" t="s">
        <v>84</v>
      </c>
      <c r="AY997" s="214" t="s">
        <v>151</v>
      </c>
      <c r="BK997" s="216">
        <f>SUM(BK998:BK1043)</f>
        <v>0</v>
      </c>
    </row>
    <row r="998" s="2" customFormat="1">
      <c r="A998" s="39"/>
      <c r="B998" s="40"/>
      <c r="C998" s="219" t="s">
        <v>1108</v>
      </c>
      <c r="D998" s="219" t="s">
        <v>153</v>
      </c>
      <c r="E998" s="220" t="s">
        <v>1109</v>
      </c>
      <c r="F998" s="221" t="s">
        <v>1110</v>
      </c>
      <c r="G998" s="222" t="s">
        <v>198</v>
      </c>
      <c r="H998" s="223">
        <v>8</v>
      </c>
      <c r="I998" s="224"/>
      <c r="J998" s="225">
        <f>ROUND(I998*H998,2)</f>
        <v>0</v>
      </c>
      <c r="K998" s="221" t="s">
        <v>157</v>
      </c>
      <c r="L998" s="45"/>
      <c r="M998" s="226" t="s">
        <v>1</v>
      </c>
      <c r="N998" s="227" t="s">
        <v>41</v>
      </c>
      <c r="O998" s="92"/>
      <c r="P998" s="228">
        <f>O998*H998</f>
        <v>0</v>
      </c>
      <c r="Q998" s="228">
        <v>0</v>
      </c>
      <c r="R998" s="228">
        <f>Q998*H998</f>
        <v>0</v>
      </c>
      <c r="S998" s="228">
        <v>0</v>
      </c>
      <c r="T998" s="229">
        <f>S998*H998</f>
        <v>0</v>
      </c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R998" s="230" t="s">
        <v>199</v>
      </c>
      <c r="AT998" s="230" t="s">
        <v>153</v>
      </c>
      <c r="AU998" s="230" t="s">
        <v>86</v>
      </c>
      <c r="AY998" s="18" t="s">
        <v>151</v>
      </c>
      <c r="BE998" s="231">
        <f>IF(N998="základní",J998,0)</f>
        <v>0</v>
      </c>
      <c r="BF998" s="231">
        <f>IF(N998="snížená",J998,0)</f>
        <v>0</v>
      </c>
      <c r="BG998" s="231">
        <f>IF(N998="zákl. přenesená",J998,0)</f>
        <v>0</v>
      </c>
      <c r="BH998" s="231">
        <f>IF(N998="sníž. přenesená",J998,0)</f>
        <v>0</v>
      </c>
      <c r="BI998" s="231">
        <f>IF(N998="nulová",J998,0)</f>
        <v>0</v>
      </c>
      <c r="BJ998" s="18" t="s">
        <v>84</v>
      </c>
      <c r="BK998" s="231">
        <f>ROUND(I998*H998,2)</f>
        <v>0</v>
      </c>
      <c r="BL998" s="18" t="s">
        <v>199</v>
      </c>
      <c r="BM998" s="230" t="s">
        <v>1111</v>
      </c>
    </row>
    <row r="999" s="15" customFormat="1">
      <c r="A999" s="15"/>
      <c r="B999" s="255"/>
      <c r="C999" s="256"/>
      <c r="D999" s="234" t="s">
        <v>159</v>
      </c>
      <c r="E999" s="257" t="s">
        <v>1</v>
      </c>
      <c r="F999" s="258" t="s">
        <v>1112</v>
      </c>
      <c r="G999" s="256"/>
      <c r="H999" s="257" t="s">
        <v>1</v>
      </c>
      <c r="I999" s="259"/>
      <c r="J999" s="256"/>
      <c r="K999" s="256"/>
      <c r="L999" s="260"/>
      <c r="M999" s="261"/>
      <c r="N999" s="262"/>
      <c r="O999" s="262"/>
      <c r="P999" s="262"/>
      <c r="Q999" s="262"/>
      <c r="R999" s="262"/>
      <c r="S999" s="262"/>
      <c r="T999" s="263"/>
      <c r="U999" s="15"/>
      <c r="V999" s="15"/>
      <c r="W999" s="15"/>
      <c r="X999" s="15"/>
      <c r="Y999" s="15"/>
      <c r="Z999" s="15"/>
      <c r="AA999" s="15"/>
      <c r="AB999" s="15"/>
      <c r="AC999" s="15"/>
      <c r="AD999" s="15"/>
      <c r="AE999" s="15"/>
      <c r="AT999" s="264" t="s">
        <v>159</v>
      </c>
      <c r="AU999" s="264" t="s">
        <v>86</v>
      </c>
      <c r="AV999" s="15" t="s">
        <v>84</v>
      </c>
      <c r="AW999" s="15" t="s">
        <v>32</v>
      </c>
      <c r="AX999" s="15" t="s">
        <v>76</v>
      </c>
      <c r="AY999" s="264" t="s">
        <v>151</v>
      </c>
    </row>
    <row r="1000" s="13" customFormat="1">
      <c r="A1000" s="13"/>
      <c r="B1000" s="232"/>
      <c r="C1000" s="233"/>
      <c r="D1000" s="234" t="s">
        <v>159</v>
      </c>
      <c r="E1000" s="235" t="s">
        <v>1</v>
      </c>
      <c r="F1000" s="236" t="s">
        <v>1113</v>
      </c>
      <c r="G1000" s="233"/>
      <c r="H1000" s="237">
        <v>8</v>
      </c>
      <c r="I1000" s="238"/>
      <c r="J1000" s="233"/>
      <c r="K1000" s="233"/>
      <c r="L1000" s="239"/>
      <c r="M1000" s="240"/>
      <c r="N1000" s="241"/>
      <c r="O1000" s="241"/>
      <c r="P1000" s="241"/>
      <c r="Q1000" s="241"/>
      <c r="R1000" s="241"/>
      <c r="S1000" s="241"/>
      <c r="T1000" s="242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43" t="s">
        <v>159</v>
      </c>
      <c r="AU1000" s="243" t="s">
        <v>86</v>
      </c>
      <c r="AV1000" s="13" t="s">
        <v>86</v>
      </c>
      <c r="AW1000" s="13" t="s">
        <v>32</v>
      </c>
      <c r="AX1000" s="13" t="s">
        <v>76</v>
      </c>
      <c r="AY1000" s="243" t="s">
        <v>151</v>
      </c>
    </row>
    <row r="1001" s="14" customFormat="1">
      <c r="A1001" s="14"/>
      <c r="B1001" s="244"/>
      <c r="C1001" s="245"/>
      <c r="D1001" s="234" t="s">
        <v>159</v>
      </c>
      <c r="E1001" s="246" t="s">
        <v>1</v>
      </c>
      <c r="F1001" s="247" t="s">
        <v>161</v>
      </c>
      <c r="G1001" s="245"/>
      <c r="H1001" s="248">
        <v>8</v>
      </c>
      <c r="I1001" s="249"/>
      <c r="J1001" s="245"/>
      <c r="K1001" s="245"/>
      <c r="L1001" s="250"/>
      <c r="M1001" s="251"/>
      <c r="N1001" s="252"/>
      <c r="O1001" s="252"/>
      <c r="P1001" s="252"/>
      <c r="Q1001" s="252"/>
      <c r="R1001" s="252"/>
      <c r="S1001" s="252"/>
      <c r="T1001" s="253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4" t="s">
        <v>159</v>
      </c>
      <c r="AU1001" s="254" t="s">
        <v>86</v>
      </c>
      <c r="AV1001" s="14" t="s">
        <v>158</v>
      </c>
      <c r="AW1001" s="14" t="s">
        <v>32</v>
      </c>
      <c r="AX1001" s="14" t="s">
        <v>84</v>
      </c>
      <c r="AY1001" s="254" t="s">
        <v>151</v>
      </c>
    </row>
    <row r="1002" s="2" customFormat="1">
      <c r="A1002" s="39"/>
      <c r="B1002" s="40"/>
      <c r="C1002" s="219" t="s">
        <v>705</v>
      </c>
      <c r="D1002" s="219" t="s">
        <v>153</v>
      </c>
      <c r="E1002" s="220" t="s">
        <v>1114</v>
      </c>
      <c r="F1002" s="221" t="s">
        <v>1115</v>
      </c>
      <c r="G1002" s="222" t="s">
        <v>198</v>
      </c>
      <c r="H1002" s="223">
        <v>10</v>
      </c>
      <c r="I1002" s="224"/>
      <c r="J1002" s="225">
        <f>ROUND(I1002*H1002,2)</f>
        <v>0</v>
      </c>
      <c r="K1002" s="221" t="s">
        <v>157</v>
      </c>
      <c r="L1002" s="45"/>
      <c r="M1002" s="226" t="s">
        <v>1</v>
      </c>
      <c r="N1002" s="227" t="s">
        <v>41</v>
      </c>
      <c r="O1002" s="92"/>
      <c r="P1002" s="228">
        <f>O1002*H1002</f>
        <v>0</v>
      </c>
      <c r="Q1002" s="228">
        <v>0</v>
      </c>
      <c r="R1002" s="228">
        <f>Q1002*H1002</f>
        <v>0</v>
      </c>
      <c r="S1002" s="228">
        <v>0</v>
      </c>
      <c r="T1002" s="229">
        <f>S1002*H1002</f>
        <v>0</v>
      </c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R1002" s="230" t="s">
        <v>199</v>
      </c>
      <c r="AT1002" s="230" t="s">
        <v>153</v>
      </c>
      <c r="AU1002" s="230" t="s">
        <v>86</v>
      </c>
      <c r="AY1002" s="18" t="s">
        <v>151</v>
      </c>
      <c r="BE1002" s="231">
        <f>IF(N1002="základní",J1002,0)</f>
        <v>0</v>
      </c>
      <c r="BF1002" s="231">
        <f>IF(N1002="snížená",J1002,0)</f>
        <v>0</v>
      </c>
      <c r="BG1002" s="231">
        <f>IF(N1002="zákl. přenesená",J1002,0)</f>
        <v>0</v>
      </c>
      <c r="BH1002" s="231">
        <f>IF(N1002="sníž. přenesená",J1002,0)</f>
        <v>0</v>
      </c>
      <c r="BI1002" s="231">
        <f>IF(N1002="nulová",J1002,0)</f>
        <v>0</v>
      </c>
      <c r="BJ1002" s="18" t="s">
        <v>84</v>
      </c>
      <c r="BK1002" s="231">
        <f>ROUND(I1002*H1002,2)</f>
        <v>0</v>
      </c>
      <c r="BL1002" s="18" t="s">
        <v>199</v>
      </c>
      <c r="BM1002" s="230" t="s">
        <v>1116</v>
      </c>
    </row>
    <row r="1003" s="13" customFormat="1">
      <c r="A1003" s="13"/>
      <c r="B1003" s="232"/>
      <c r="C1003" s="233"/>
      <c r="D1003" s="234" t="s">
        <v>159</v>
      </c>
      <c r="E1003" s="235" t="s">
        <v>1</v>
      </c>
      <c r="F1003" s="236" t="s">
        <v>1117</v>
      </c>
      <c r="G1003" s="233"/>
      <c r="H1003" s="237">
        <v>10</v>
      </c>
      <c r="I1003" s="238"/>
      <c r="J1003" s="233"/>
      <c r="K1003" s="233"/>
      <c r="L1003" s="239"/>
      <c r="M1003" s="240"/>
      <c r="N1003" s="241"/>
      <c r="O1003" s="241"/>
      <c r="P1003" s="241"/>
      <c r="Q1003" s="241"/>
      <c r="R1003" s="241"/>
      <c r="S1003" s="241"/>
      <c r="T1003" s="242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43" t="s">
        <v>159</v>
      </c>
      <c r="AU1003" s="243" t="s">
        <v>86</v>
      </c>
      <c r="AV1003" s="13" t="s">
        <v>86</v>
      </c>
      <c r="AW1003" s="13" t="s">
        <v>32</v>
      </c>
      <c r="AX1003" s="13" t="s">
        <v>76</v>
      </c>
      <c r="AY1003" s="243" t="s">
        <v>151</v>
      </c>
    </row>
    <row r="1004" s="14" customFormat="1">
      <c r="A1004" s="14"/>
      <c r="B1004" s="244"/>
      <c r="C1004" s="245"/>
      <c r="D1004" s="234" t="s">
        <v>159</v>
      </c>
      <c r="E1004" s="246" t="s">
        <v>1</v>
      </c>
      <c r="F1004" s="247" t="s">
        <v>161</v>
      </c>
      <c r="G1004" s="245"/>
      <c r="H1004" s="248">
        <v>10</v>
      </c>
      <c r="I1004" s="249"/>
      <c r="J1004" s="245"/>
      <c r="K1004" s="245"/>
      <c r="L1004" s="250"/>
      <c r="M1004" s="251"/>
      <c r="N1004" s="252"/>
      <c r="O1004" s="252"/>
      <c r="P1004" s="252"/>
      <c r="Q1004" s="252"/>
      <c r="R1004" s="252"/>
      <c r="S1004" s="252"/>
      <c r="T1004" s="253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54" t="s">
        <v>159</v>
      </c>
      <c r="AU1004" s="254" t="s">
        <v>86</v>
      </c>
      <c r="AV1004" s="14" t="s">
        <v>158</v>
      </c>
      <c r="AW1004" s="14" t="s">
        <v>32</v>
      </c>
      <c r="AX1004" s="14" t="s">
        <v>84</v>
      </c>
      <c r="AY1004" s="254" t="s">
        <v>151</v>
      </c>
    </row>
    <row r="1005" s="2" customFormat="1">
      <c r="A1005" s="39"/>
      <c r="B1005" s="40"/>
      <c r="C1005" s="265" t="s">
        <v>1118</v>
      </c>
      <c r="D1005" s="265" t="s">
        <v>219</v>
      </c>
      <c r="E1005" s="266" t="s">
        <v>1119</v>
      </c>
      <c r="F1005" s="267" t="s">
        <v>1120</v>
      </c>
      <c r="G1005" s="268" t="s">
        <v>198</v>
      </c>
      <c r="H1005" s="269">
        <v>18</v>
      </c>
      <c r="I1005" s="270"/>
      <c r="J1005" s="271">
        <f>ROUND(I1005*H1005,2)</f>
        <v>0</v>
      </c>
      <c r="K1005" s="267" t="s">
        <v>1</v>
      </c>
      <c r="L1005" s="272"/>
      <c r="M1005" s="273" t="s">
        <v>1</v>
      </c>
      <c r="N1005" s="274" t="s">
        <v>41</v>
      </c>
      <c r="O1005" s="92"/>
      <c r="P1005" s="228">
        <f>O1005*H1005</f>
        <v>0</v>
      </c>
      <c r="Q1005" s="228">
        <v>0</v>
      </c>
      <c r="R1005" s="228">
        <f>Q1005*H1005</f>
        <v>0</v>
      </c>
      <c r="S1005" s="228">
        <v>0</v>
      </c>
      <c r="T1005" s="229">
        <f>S1005*H1005</f>
        <v>0</v>
      </c>
      <c r="U1005" s="39"/>
      <c r="V1005" s="39"/>
      <c r="W1005" s="39"/>
      <c r="X1005" s="39"/>
      <c r="Y1005" s="39"/>
      <c r="Z1005" s="39"/>
      <c r="AA1005" s="39"/>
      <c r="AB1005" s="39"/>
      <c r="AC1005" s="39"/>
      <c r="AD1005" s="39"/>
      <c r="AE1005" s="39"/>
      <c r="AR1005" s="230" t="s">
        <v>245</v>
      </c>
      <c r="AT1005" s="230" t="s">
        <v>219</v>
      </c>
      <c r="AU1005" s="230" t="s">
        <v>86</v>
      </c>
      <c r="AY1005" s="18" t="s">
        <v>151</v>
      </c>
      <c r="BE1005" s="231">
        <f>IF(N1005="základní",J1005,0)</f>
        <v>0</v>
      </c>
      <c r="BF1005" s="231">
        <f>IF(N1005="snížená",J1005,0)</f>
        <v>0</v>
      </c>
      <c r="BG1005" s="231">
        <f>IF(N1005="zákl. přenesená",J1005,0)</f>
        <v>0</v>
      </c>
      <c r="BH1005" s="231">
        <f>IF(N1005="sníž. přenesená",J1005,0)</f>
        <v>0</v>
      </c>
      <c r="BI1005" s="231">
        <f>IF(N1005="nulová",J1005,0)</f>
        <v>0</v>
      </c>
      <c r="BJ1005" s="18" t="s">
        <v>84</v>
      </c>
      <c r="BK1005" s="231">
        <f>ROUND(I1005*H1005,2)</f>
        <v>0</v>
      </c>
      <c r="BL1005" s="18" t="s">
        <v>199</v>
      </c>
      <c r="BM1005" s="230" t="s">
        <v>1121</v>
      </c>
    </row>
    <row r="1006" s="15" customFormat="1">
      <c r="A1006" s="15"/>
      <c r="B1006" s="255"/>
      <c r="C1006" s="256"/>
      <c r="D1006" s="234" t="s">
        <v>159</v>
      </c>
      <c r="E1006" s="257" t="s">
        <v>1</v>
      </c>
      <c r="F1006" s="258" t="s">
        <v>1122</v>
      </c>
      <c r="G1006" s="256"/>
      <c r="H1006" s="257" t="s">
        <v>1</v>
      </c>
      <c r="I1006" s="259"/>
      <c r="J1006" s="256"/>
      <c r="K1006" s="256"/>
      <c r="L1006" s="260"/>
      <c r="M1006" s="261"/>
      <c r="N1006" s="262"/>
      <c r="O1006" s="262"/>
      <c r="P1006" s="262"/>
      <c r="Q1006" s="262"/>
      <c r="R1006" s="262"/>
      <c r="S1006" s="262"/>
      <c r="T1006" s="263"/>
      <c r="U1006" s="15"/>
      <c r="V1006" s="15"/>
      <c r="W1006" s="15"/>
      <c r="X1006" s="15"/>
      <c r="Y1006" s="15"/>
      <c r="Z1006" s="15"/>
      <c r="AA1006" s="15"/>
      <c r="AB1006" s="15"/>
      <c r="AC1006" s="15"/>
      <c r="AD1006" s="15"/>
      <c r="AE1006" s="15"/>
      <c r="AT1006" s="264" t="s">
        <v>159</v>
      </c>
      <c r="AU1006" s="264" t="s">
        <v>86</v>
      </c>
      <c r="AV1006" s="15" t="s">
        <v>84</v>
      </c>
      <c r="AW1006" s="15" t="s">
        <v>32</v>
      </c>
      <c r="AX1006" s="15" t="s">
        <v>76</v>
      </c>
      <c r="AY1006" s="264" t="s">
        <v>151</v>
      </c>
    </row>
    <row r="1007" s="15" customFormat="1">
      <c r="A1007" s="15"/>
      <c r="B1007" s="255"/>
      <c r="C1007" s="256"/>
      <c r="D1007" s="234" t="s">
        <v>159</v>
      </c>
      <c r="E1007" s="257" t="s">
        <v>1</v>
      </c>
      <c r="F1007" s="258" t="s">
        <v>1123</v>
      </c>
      <c r="G1007" s="256"/>
      <c r="H1007" s="257" t="s">
        <v>1</v>
      </c>
      <c r="I1007" s="259"/>
      <c r="J1007" s="256"/>
      <c r="K1007" s="256"/>
      <c r="L1007" s="260"/>
      <c r="M1007" s="261"/>
      <c r="N1007" s="262"/>
      <c r="O1007" s="262"/>
      <c r="P1007" s="262"/>
      <c r="Q1007" s="262"/>
      <c r="R1007" s="262"/>
      <c r="S1007" s="262"/>
      <c r="T1007" s="263"/>
      <c r="U1007" s="15"/>
      <c r="V1007" s="15"/>
      <c r="W1007" s="15"/>
      <c r="X1007" s="15"/>
      <c r="Y1007" s="15"/>
      <c r="Z1007" s="15"/>
      <c r="AA1007" s="15"/>
      <c r="AB1007" s="15"/>
      <c r="AC1007" s="15"/>
      <c r="AD1007" s="15"/>
      <c r="AE1007" s="15"/>
      <c r="AT1007" s="264" t="s">
        <v>159</v>
      </c>
      <c r="AU1007" s="264" t="s">
        <v>86</v>
      </c>
      <c r="AV1007" s="15" t="s">
        <v>84</v>
      </c>
      <c r="AW1007" s="15" t="s">
        <v>32</v>
      </c>
      <c r="AX1007" s="15" t="s">
        <v>76</v>
      </c>
      <c r="AY1007" s="264" t="s">
        <v>151</v>
      </c>
    </row>
    <row r="1008" s="13" customFormat="1">
      <c r="A1008" s="13"/>
      <c r="B1008" s="232"/>
      <c r="C1008" s="233"/>
      <c r="D1008" s="234" t="s">
        <v>159</v>
      </c>
      <c r="E1008" s="235" t="s">
        <v>1</v>
      </c>
      <c r="F1008" s="236" t="s">
        <v>1124</v>
      </c>
      <c r="G1008" s="233"/>
      <c r="H1008" s="237">
        <v>18</v>
      </c>
      <c r="I1008" s="238"/>
      <c r="J1008" s="233"/>
      <c r="K1008" s="233"/>
      <c r="L1008" s="239"/>
      <c r="M1008" s="240"/>
      <c r="N1008" s="241"/>
      <c r="O1008" s="241"/>
      <c r="P1008" s="241"/>
      <c r="Q1008" s="241"/>
      <c r="R1008" s="241"/>
      <c r="S1008" s="241"/>
      <c r="T1008" s="242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3" t="s">
        <v>159</v>
      </c>
      <c r="AU1008" s="243" t="s">
        <v>86</v>
      </c>
      <c r="AV1008" s="13" t="s">
        <v>86</v>
      </c>
      <c r="AW1008" s="13" t="s">
        <v>32</v>
      </c>
      <c r="AX1008" s="13" t="s">
        <v>76</v>
      </c>
      <c r="AY1008" s="243" t="s">
        <v>151</v>
      </c>
    </row>
    <row r="1009" s="14" customFormat="1">
      <c r="A1009" s="14"/>
      <c r="B1009" s="244"/>
      <c r="C1009" s="245"/>
      <c r="D1009" s="234" t="s">
        <v>159</v>
      </c>
      <c r="E1009" s="246" t="s">
        <v>1</v>
      </c>
      <c r="F1009" s="247" t="s">
        <v>161</v>
      </c>
      <c r="G1009" s="245"/>
      <c r="H1009" s="248">
        <v>18</v>
      </c>
      <c r="I1009" s="249"/>
      <c r="J1009" s="245"/>
      <c r="K1009" s="245"/>
      <c r="L1009" s="250"/>
      <c r="M1009" s="251"/>
      <c r="N1009" s="252"/>
      <c r="O1009" s="252"/>
      <c r="P1009" s="252"/>
      <c r="Q1009" s="252"/>
      <c r="R1009" s="252"/>
      <c r="S1009" s="252"/>
      <c r="T1009" s="253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4" t="s">
        <v>159</v>
      </c>
      <c r="AU1009" s="254" t="s">
        <v>86</v>
      </c>
      <c r="AV1009" s="14" t="s">
        <v>158</v>
      </c>
      <c r="AW1009" s="14" t="s">
        <v>32</v>
      </c>
      <c r="AX1009" s="14" t="s">
        <v>84</v>
      </c>
      <c r="AY1009" s="254" t="s">
        <v>151</v>
      </c>
    </row>
    <row r="1010" s="2" customFormat="1">
      <c r="A1010" s="39"/>
      <c r="B1010" s="40"/>
      <c r="C1010" s="219" t="s">
        <v>710</v>
      </c>
      <c r="D1010" s="219" t="s">
        <v>153</v>
      </c>
      <c r="E1010" s="220" t="s">
        <v>1125</v>
      </c>
      <c r="F1010" s="221" t="s">
        <v>1126</v>
      </c>
      <c r="G1010" s="222" t="s">
        <v>198</v>
      </c>
      <c r="H1010" s="223">
        <v>1</v>
      </c>
      <c r="I1010" s="224"/>
      <c r="J1010" s="225">
        <f>ROUND(I1010*H1010,2)</f>
        <v>0</v>
      </c>
      <c r="K1010" s="221" t="s">
        <v>157</v>
      </c>
      <c r="L1010" s="45"/>
      <c r="M1010" s="226" t="s">
        <v>1</v>
      </c>
      <c r="N1010" s="227" t="s">
        <v>41</v>
      </c>
      <c r="O1010" s="92"/>
      <c r="P1010" s="228">
        <f>O1010*H1010</f>
        <v>0</v>
      </c>
      <c r="Q1010" s="228">
        <v>0</v>
      </c>
      <c r="R1010" s="228">
        <f>Q1010*H1010</f>
        <v>0</v>
      </c>
      <c r="S1010" s="228">
        <v>0</v>
      </c>
      <c r="T1010" s="229">
        <f>S1010*H1010</f>
        <v>0</v>
      </c>
      <c r="U1010" s="39"/>
      <c r="V1010" s="39"/>
      <c r="W1010" s="39"/>
      <c r="X1010" s="39"/>
      <c r="Y1010" s="39"/>
      <c r="Z1010" s="39"/>
      <c r="AA1010" s="39"/>
      <c r="AB1010" s="39"/>
      <c r="AC1010" s="39"/>
      <c r="AD1010" s="39"/>
      <c r="AE1010" s="39"/>
      <c r="AR1010" s="230" t="s">
        <v>199</v>
      </c>
      <c r="AT1010" s="230" t="s">
        <v>153</v>
      </c>
      <c r="AU1010" s="230" t="s">
        <v>86</v>
      </c>
      <c r="AY1010" s="18" t="s">
        <v>151</v>
      </c>
      <c r="BE1010" s="231">
        <f>IF(N1010="základní",J1010,0)</f>
        <v>0</v>
      </c>
      <c r="BF1010" s="231">
        <f>IF(N1010="snížená",J1010,0)</f>
        <v>0</v>
      </c>
      <c r="BG1010" s="231">
        <f>IF(N1010="zákl. přenesená",J1010,0)</f>
        <v>0</v>
      </c>
      <c r="BH1010" s="231">
        <f>IF(N1010="sníž. přenesená",J1010,0)</f>
        <v>0</v>
      </c>
      <c r="BI1010" s="231">
        <f>IF(N1010="nulová",J1010,0)</f>
        <v>0</v>
      </c>
      <c r="BJ1010" s="18" t="s">
        <v>84</v>
      </c>
      <c r="BK1010" s="231">
        <f>ROUND(I1010*H1010,2)</f>
        <v>0</v>
      </c>
      <c r="BL1010" s="18" t="s">
        <v>199</v>
      </c>
      <c r="BM1010" s="230" t="s">
        <v>1127</v>
      </c>
    </row>
    <row r="1011" s="13" customFormat="1">
      <c r="A1011" s="13"/>
      <c r="B1011" s="232"/>
      <c r="C1011" s="233"/>
      <c r="D1011" s="234" t="s">
        <v>159</v>
      </c>
      <c r="E1011" s="235" t="s">
        <v>1</v>
      </c>
      <c r="F1011" s="236" t="s">
        <v>1128</v>
      </c>
      <c r="G1011" s="233"/>
      <c r="H1011" s="237">
        <v>1</v>
      </c>
      <c r="I1011" s="238"/>
      <c r="J1011" s="233"/>
      <c r="K1011" s="233"/>
      <c r="L1011" s="239"/>
      <c r="M1011" s="240"/>
      <c r="N1011" s="241"/>
      <c r="O1011" s="241"/>
      <c r="P1011" s="241"/>
      <c r="Q1011" s="241"/>
      <c r="R1011" s="241"/>
      <c r="S1011" s="241"/>
      <c r="T1011" s="242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43" t="s">
        <v>159</v>
      </c>
      <c r="AU1011" s="243" t="s">
        <v>86</v>
      </c>
      <c r="AV1011" s="13" t="s">
        <v>86</v>
      </c>
      <c r="AW1011" s="13" t="s">
        <v>32</v>
      </c>
      <c r="AX1011" s="13" t="s">
        <v>76</v>
      </c>
      <c r="AY1011" s="243" t="s">
        <v>151</v>
      </c>
    </row>
    <row r="1012" s="14" customFormat="1">
      <c r="A1012" s="14"/>
      <c r="B1012" s="244"/>
      <c r="C1012" s="245"/>
      <c r="D1012" s="234" t="s">
        <v>159</v>
      </c>
      <c r="E1012" s="246" t="s">
        <v>1</v>
      </c>
      <c r="F1012" s="247" t="s">
        <v>161</v>
      </c>
      <c r="G1012" s="245"/>
      <c r="H1012" s="248">
        <v>1</v>
      </c>
      <c r="I1012" s="249"/>
      <c r="J1012" s="245"/>
      <c r="K1012" s="245"/>
      <c r="L1012" s="250"/>
      <c r="M1012" s="251"/>
      <c r="N1012" s="252"/>
      <c r="O1012" s="252"/>
      <c r="P1012" s="252"/>
      <c r="Q1012" s="252"/>
      <c r="R1012" s="252"/>
      <c r="S1012" s="252"/>
      <c r="T1012" s="253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54" t="s">
        <v>159</v>
      </c>
      <c r="AU1012" s="254" t="s">
        <v>86</v>
      </c>
      <c r="AV1012" s="14" t="s">
        <v>158</v>
      </c>
      <c r="AW1012" s="14" t="s">
        <v>32</v>
      </c>
      <c r="AX1012" s="14" t="s">
        <v>84</v>
      </c>
      <c r="AY1012" s="254" t="s">
        <v>151</v>
      </c>
    </row>
    <row r="1013" s="2" customFormat="1">
      <c r="A1013" s="39"/>
      <c r="B1013" s="40"/>
      <c r="C1013" s="265" t="s">
        <v>1129</v>
      </c>
      <c r="D1013" s="265" t="s">
        <v>219</v>
      </c>
      <c r="E1013" s="266" t="s">
        <v>1130</v>
      </c>
      <c r="F1013" s="267" t="s">
        <v>1131</v>
      </c>
      <c r="G1013" s="268" t="s">
        <v>198</v>
      </c>
      <c r="H1013" s="269">
        <v>1</v>
      </c>
      <c r="I1013" s="270"/>
      <c r="J1013" s="271">
        <f>ROUND(I1013*H1013,2)</f>
        <v>0</v>
      </c>
      <c r="K1013" s="267" t="s">
        <v>1</v>
      </c>
      <c r="L1013" s="272"/>
      <c r="M1013" s="273" t="s">
        <v>1</v>
      </c>
      <c r="N1013" s="274" t="s">
        <v>41</v>
      </c>
      <c r="O1013" s="92"/>
      <c r="P1013" s="228">
        <f>O1013*H1013</f>
        <v>0</v>
      </c>
      <c r="Q1013" s="228">
        <v>0</v>
      </c>
      <c r="R1013" s="228">
        <f>Q1013*H1013</f>
        <v>0</v>
      </c>
      <c r="S1013" s="228">
        <v>0</v>
      </c>
      <c r="T1013" s="229">
        <f>S1013*H1013</f>
        <v>0</v>
      </c>
      <c r="U1013" s="39"/>
      <c r="V1013" s="39"/>
      <c r="W1013" s="39"/>
      <c r="X1013" s="39"/>
      <c r="Y1013" s="39"/>
      <c r="Z1013" s="39"/>
      <c r="AA1013" s="39"/>
      <c r="AB1013" s="39"/>
      <c r="AC1013" s="39"/>
      <c r="AD1013" s="39"/>
      <c r="AE1013" s="39"/>
      <c r="AR1013" s="230" t="s">
        <v>245</v>
      </c>
      <c r="AT1013" s="230" t="s">
        <v>219</v>
      </c>
      <c r="AU1013" s="230" t="s">
        <v>86</v>
      </c>
      <c r="AY1013" s="18" t="s">
        <v>151</v>
      </c>
      <c r="BE1013" s="231">
        <f>IF(N1013="základní",J1013,0)</f>
        <v>0</v>
      </c>
      <c r="BF1013" s="231">
        <f>IF(N1013="snížená",J1013,0)</f>
        <v>0</v>
      </c>
      <c r="BG1013" s="231">
        <f>IF(N1013="zákl. přenesená",J1013,0)</f>
        <v>0</v>
      </c>
      <c r="BH1013" s="231">
        <f>IF(N1013="sníž. přenesená",J1013,0)</f>
        <v>0</v>
      </c>
      <c r="BI1013" s="231">
        <f>IF(N1013="nulová",J1013,0)</f>
        <v>0</v>
      </c>
      <c r="BJ1013" s="18" t="s">
        <v>84</v>
      </c>
      <c r="BK1013" s="231">
        <f>ROUND(I1013*H1013,2)</f>
        <v>0</v>
      </c>
      <c r="BL1013" s="18" t="s">
        <v>199</v>
      </c>
      <c r="BM1013" s="230" t="s">
        <v>1132</v>
      </c>
    </row>
    <row r="1014" s="15" customFormat="1">
      <c r="A1014" s="15"/>
      <c r="B1014" s="255"/>
      <c r="C1014" s="256"/>
      <c r="D1014" s="234" t="s">
        <v>159</v>
      </c>
      <c r="E1014" s="257" t="s">
        <v>1</v>
      </c>
      <c r="F1014" s="258" t="s">
        <v>1122</v>
      </c>
      <c r="G1014" s="256"/>
      <c r="H1014" s="257" t="s">
        <v>1</v>
      </c>
      <c r="I1014" s="259"/>
      <c r="J1014" s="256"/>
      <c r="K1014" s="256"/>
      <c r="L1014" s="260"/>
      <c r="M1014" s="261"/>
      <c r="N1014" s="262"/>
      <c r="O1014" s="262"/>
      <c r="P1014" s="262"/>
      <c r="Q1014" s="262"/>
      <c r="R1014" s="262"/>
      <c r="S1014" s="262"/>
      <c r="T1014" s="263"/>
      <c r="U1014" s="15"/>
      <c r="V1014" s="15"/>
      <c r="W1014" s="15"/>
      <c r="X1014" s="15"/>
      <c r="Y1014" s="15"/>
      <c r="Z1014" s="15"/>
      <c r="AA1014" s="15"/>
      <c r="AB1014" s="15"/>
      <c r="AC1014" s="15"/>
      <c r="AD1014" s="15"/>
      <c r="AE1014" s="15"/>
      <c r="AT1014" s="264" t="s">
        <v>159</v>
      </c>
      <c r="AU1014" s="264" t="s">
        <v>86</v>
      </c>
      <c r="AV1014" s="15" t="s">
        <v>84</v>
      </c>
      <c r="AW1014" s="15" t="s">
        <v>32</v>
      </c>
      <c r="AX1014" s="15" t="s">
        <v>76</v>
      </c>
      <c r="AY1014" s="264" t="s">
        <v>151</v>
      </c>
    </row>
    <row r="1015" s="13" customFormat="1">
      <c r="A1015" s="13"/>
      <c r="B1015" s="232"/>
      <c r="C1015" s="233"/>
      <c r="D1015" s="234" t="s">
        <v>159</v>
      </c>
      <c r="E1015" s="235" t="s">
        <v>1</v>
      </c>
      <c r="F1015" s="236" t="s">
        <v>1128</v>
      </c>
      <c r="G1015" s="233"/>
      <c r="H1015" s="237">
        <v>1</v>
      </c>
      <c r="I1015" s="238"/>
      <c r="J1015" s="233"/>
      <c r="K1015" s="233"/>
      <c r="L1015" s="239"/>
      <c r="M1015" s="240"/>
      <c r="N1015" s="241"/>
      <c r="O1015" s="241"/>
      <c r="P1015" s="241"/>
      <c r="Q1015" s="241"/>
      <c r="R1015" s="241"/>
      <c r="S1015" s="241"/>
      <c r="T1015" s="242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43" t="s">
        <v>159</v>
      </c>
      <c r="AU1015" s="243" t="s">
        <v>86</v>
      </c>
      <c r="AV1015" s="13" t="s">
        <v>86</v>
      </c>
      <c r="AW1015" s="13" t="s">
        <v>32</v>
      </c>
      <c r="AX1015" s="13" t="s">
        <v>76</v>
      </c>
      <c r="AY1015" s="243" t="s">
        <v>151</v>
      </c>
    </row>
    <row r="1016" s="14" customFormat="1">
      <c r="A1016" s="14"/>
      <c r="B1016" s="244"/>
      <c r="C1016" s="245"/>
      <c r="D1016" s="234" t="s">
        <v>159</v>
      </c>
      <c r="E1016" s="246" t="s">
        <v>1</v>
      </c>
      <c r="F1016" s="247" t="s">
        <v>161</v>
      </c>
      <c r="G1016" s="245"/>
      <c r="H1016" s="248">
        <v>1</v>
      </c>
      <c r="I1016" s="249"/>
      <c r="J1016" s="245"/>
      <c r="K1016" s="245"/>
      <c r="L1016" s="250"/>
      <c r="M1016" s="251"/>
      <c r="N1016" s="252"/>
      <c r="O1016" s="252"/>
      <c r="P1016" s="252"/>
      <c r="Q1016" s="252"/>
      <c r="R1016" s="252"/>
      <c r="S1016" s="252"/>
      <c r="T1016" s="253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54" t="s">
        <v>159</v>
      </c>
      <c r="AU1016" s="254" t="s">
        <v>86</v>
      </c>
      <c r="AV1016" s="14" t="s">
        <v>158</v>
      </c>
      <c r="AW1016" s="14" t="s">
        <v>32</v>
      </c>
      <c r="AX1016" s="14" t="s">
        <v>84</v>
      </c>
      <c r="AY1016" s="254" t="s">
        <v>151</v>
      </c>
    </row>
    <row r="1017" s="2" customFormat="1" ht="16.5" customHeight="1">
      <c r="A1017" s="39"/>
      <c r="B1017" s="40"/>
      <c r="C1017" s="219" t="s">
        <v>714</v>
      </c>
      <c r="D1017" s="219" t="s">
        <v>153</v>
      </c>
      <c r="E1017" s="220" t="s">
        <v>1133</v>
      </c>
      <c r="F1017" s="221" t="s">
        <v>1134</v>
      </c>
      <c r="G1017" s="222" t="s">
        <v>198</v>
      </c>
      <c r="H1017" s="223">
        <v>7</v>
      </c>
      <c r="I1017" s="224"/>
      <c r="J1017" s="225">
        <f>ROUND(I1017*H1017,2)</f>
        <v>0</v>
      </c>
      <c r="K1017" s="221" t="s">
        <v>157</v>
      </c>
      <c r="L1017" s="45"/>
      <c r="M1017" s="226" t="s">
        <v>1</v>
      </c>
      <c r="N1017" s="227" t="s">
        <v>41</v>
      </c>
      <c r="O1017" s="92"/>
      <c r="P1017" s="228">
        <f>O1017*H1017</f>
        <v>0</v>
      </c>
      <c r="Q1017" s="228">
        <v>0</v>
      </c>
      <c r="R1017" s="228">
        <f>Q1017*H1017</f>
        <v>0</v>
      </c>
      <c r="S1017" s="228">
        <v>0</v>
      </c>
      <c r="T1017" s="229">
        <f>S1017*H1017</f>
        <v>0</v>
      </c>
      <c r="U1017" s="39"/>
      <c r="V1017" s="39"/>
      <c r="W1017" s="39"/>
      <c r="X1017" s="39"/>
      <c r="Y1017" s="39"/>
      <c r="Z1017" s="39"/>
      <c r="AA1017" s="39"/>
      <c r="AB1017" s="39"/>
      <c r="AC1017" s="39"/>
      <c r="AD1017" s="39"/>
      <c r="AE1017" s="39"/>
      <c r="AR1017" s="230" t="s">
        <v>199</v>
      </c>
      <c r="AT1017" s="230" t="s">
        <v>153</v>
      </c>
      <c r="AU1017" s="230" t="s">
        <v>86</v>
      </c>
      <c r="AY1017" s="18" t="s">
        <v>151</v>
      </c>
      <c r="BE1017" s="231">
        <f>IF(N1017="základní",J1017,0)</f>
        <v>0</v>
      </c>
      <c r="BF1017" s="231">
        <f>IF(N1017="snížená",J1017,0)</f>
        <v>0</v>
      </c>
      <c r="BG1017" s="231">
        <f>IF(N1017="zákl. přenesená",J1017,0)</f>
        <v>0</v>
      </c>
      <c r="BH1017" s="231">
        <f>IF(N1017="sníž. přenesená",J1017,0)</f>
        <v>0</v>
      </c>
      <c r="BI1017" s="231">
        <f>IF(N1017="nulová",J1017,0)</f>
        <v>0</v>
      </c>
      <c r="BJ1017" s="18" t="s">
        <v>84</v>
      </c>
      <c r="BK1017" s="231">
        <f>ROUND(I1017*H1017,2)</f>
        <v>0</v>
      </c>
      <c r="BL1017" s="18" t="s">
        <v>199</v>
      </c>
      <c r="BM1017" s="230" t="s">
        <v>1135</v>
      </c>
    </row>
    <row r="1018" s="13" customFormat="1">
      <c r="A1018" s="13"/>
      <c r="B1018" s="232"/>
      <c r="C1018" s="233"/>
      <c r="D1018" s="234" t="s">
        <v>159</v>
      </c>
      <c r="E1018" s="235" t="s">
        <v>1</v>
      </c>
      <c r="F1018" s="236" t="s">
        <v>1136</v>
      </c>
      <c r="G1018" s="233"/>
      <c r="H1018" s="237">
        <v>6</v>
      </c>
      <c r="I1018" s="238"/>
      <c r="J1018" s="233"/>
      <c r="K1018" s="233"/>
      <c r="L1018" s="239"/>
      <c r="M1018" s="240"/>
      <c r="N1018" s="241"/>
      <c r="O1018" s="241"/>
      <c r="P1018" s="241"/>
      <c r="Q1018" s="241"/>
      <c r="R1018" s="241"/>
      <c r="S1018" s="241"/>
      <c r="T1018" s="242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43" t="s">
        <v>159</v>
      </c>
      <c r="AU1018" s="243" t="s">
        <v>86</v>
      </c>
      <c r="AV1018" s="13" t="s">
        <v>86</v>
      </c>
      <c r="AW1018" s="13" t="s">
        <v>32</v>
      </c>
      <c r="AX1018" s="13" t="s">
        <v>76</v>
      </c>
      <c r="AY1018" s="243" t="s">
        <v>151</v>
      </c>
    </row>
    <row r="1019" s="13" customFormat="1">
      <c r="A1019" s="13"/>
      <c r="B1019" s="232"/>
      <c r="C1019" s="233"/>
      <c r="D1019" s="234" t="s">
        <v>159</v>
      </c>
      <c r="E1019" s="235" t="s">
        <v>1</v>
      </c>
      <c r="F1019" s="236" t="s">
        <v>1137</v>
      </c>
      <c r="G1019" s="233"/>
      <c r="H1019" s="237">
        <v>1</v>
      </c>
      <c r="I1019" s="238"/>
      <c r="J1019" s="233"/>
      <c r="K1019" s="233"/>
      <c r="L1019" s="239"/>
      <c r="M1019" s="240"/>
      <c r="N1019" s="241"/>
      <c r="O1019" s="241"/>
      <c r="P1019" s="241"/>
      <c r="Q1019" s="241"/>
      <c r="R1019" s="241"/>
      <c r="S1019" s="241"/>
      <c r="T1019" s="242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43" t="s">
        <v>159</v>
      </c>
      <c r="AU1019" s="243" t="s">
        <v>86</v>
      </c>
      <c r="AV1019" s="13" t="s">
        <v>86</v>
      </c>
      <c r="AW1019" s="13" t="s">
        <v>32</v>
      </c>
      <c r="AX1019" s="13" t="s">
        <v>76</v>
      </c>
      <c r="AY1019" s="243" t="s">
        <v>151</v>
      </c>
    </row>
    <row r="1020" s="14" customFormat="1">
      <c r="A1020" s="14"/>
      <c r="B1020" s="244"/>
      <c r="C1020" s="245"/>
      <c r="D1020" s="234" t="s">
        <v>159</v>
      </c>
      <c r="E1020" s="246" t="s">
        <v>1</v>
      </c>
      <c r="F1020" s="247" t="s">
        <v>161</v>
      </c>
      <c r="G1020" s="245"/>
      <c r="H1020" s="248">
        <v>7</v>
      </c>
      <c r="I1020" s="249"/>
      <c r="J1020" s="245"/>
      <c r="K1020" s="245"/>
      <c r="L1020" s="250"/>
      <c r="M1020" s="251"/>
      <c r="N1020" s="252"/>
      <c r="O1020" s="252"/>
      <c r="P1020" s="252"/>
      <c r="Q1020" s="252"/>
      <c r="R1020" s="252"/>
      <c r="S1020" s="252"/>
      <c r="T1020" s="253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54" t="s">
        <v>159</v>
      </c>
      <c r="AU1020" s="254" t="s">
        <v>86</v>
      </c>
      <c r="AV1020" s="14" t="s">
        <v>158</v>
      </c>
      <c r="AW1020" s="14" t="s">
        <v>32</v>
      </c>
      <c r="AX1020" s="14" t="s">
        <v>84</v>
      </c>
      <c r="AY1020" s="254" t="s">
        <v>151</v>
      </c>
    </row>
    <row r="1021" s="2" customFormat="1">
      <c r="A1021" s="39"/>
      <c r="B1021" s="40"/>
      <c r="C1021" s="265" t="s">
        <v>1138</v>
      </c>
      <c r="D1021" s="265" t="s">
        <v>219</v>
      </c>
      <c r="E1021" s="266" t="s">
        <v>1139</v>
      </c>
      <c r="F1021" s="267" t="s">
        <v>1140</v>
      </c>
      <c r="G1021" s="268" t="s">
        <v>1141</v>
      </c>
      <c r="H1021" s="269">
        <v>7</v>
      </c>
      <c r="I1021" s="270"/>
      <c r="J1021" s="271">
        <f>ROUND(I1021*H1021,2)</f>
        <v>0</v>
      </c>
      <c r="K1021" s="267" t="s">
        <v>1</v>
      </c>
      <c r="L1021" s="272"/>
      <c r="M1021" s="273" t="s">
        <v>1</v>
      </c>
      <c r="N1021" s="274" t="s">
        <v>41</v>
      </c>
      <c r="O1021" s="92"/>
      <c r="P1021" s="228">
        <f>O1021*H1021</f>
        <v>0</v>
      </c>
      <c r="Q1021" s="228">
        <v>0</v>
      </c>
      <c r="R1021" s="228">
        <f>Q1021*H1021</f>
        <v>0</v>
      </c>
      <c r="S1021" s="228">
        <v>0</v>
      </c>
      <c r="T1021" s="229">
        <f>S1021*H1021</f>
        <v>0</v>
      </c>
      <c r="U1021" s="39"/>
      <c r="V1021" s="39"/>
      <c r="W1021" s="39"/>
      <c r="X1021" s="39"/>
      <c r="Y1021" s="39"/>
      <c r="Z1021" s="39"/>
      <c r="AA1021" s="39"/>
      <c r="AB1021" s="39"/>
      <c r="AC1021" s="39"/>
      <c r="AD1021" s="39"/>
      <c r="AE1021" s="39"/>
      <c r="AR1021" s="230" t="s">
        <v>245</v>
      </c>
      <c r="AT1021" s="230" t="s">
        <v>219</v>
      </c>
      <c r="AU1021" s="230" t="s">
        <v>86</v>
      </c>
      <c r="AY1021" s="18" t="s">
        <v>151</v>
      </c>
      <c r="BE1021" s="231">
        <f>IF(N1021="základní",J1021,0)</f>
        <v>0</v>
      </c>
      <c r="BF1021" s="231">
        <f>IF(N1021="snížená",J1021,0)</f>
        <v>0</v>
      </c>
      <c r="BG1021" s="231">
        <f>IF(N1021="zákl. přenesená",J1021,0)</f>
        <v>0</v>
      </c>
      <c r="BH1021" s="231">
        <f>IF(N1021="sníž. přenesená",J1021,0)</f>
        <v>0</v>
      </c>
      <c r="BI1021" s="231">
        <f>IF(N1021="nulová",J1021,0)</f>
        <v>0</v>
      </c>
      <c r="BJ1021" s="18" t="s">
        <v>84</v>
      </c>
      <c r="BK1021" s="231">
        <f>ROUND(I1021*H1021,2)</f>
        <v>0</v>
      </c>
      <c r="BL1021" s="18" t="s">
        <v>199</v>
      </c>
      <c r="BM1021" s="230" t="s">
        <v>1142</v>
      </c>
    </row>
    <row r="1022" s="2" customFormat="1" ht="21.75" customHeight="1">
      <c r="A1022" s="39"/>
      <c r="B1022" s="40"/>
      <c r="C1022" s="219" t="s">
        <v>719</v>
      </c>
      <c r="D1022" s="219" t="s">
        <v>153</v>
      </c>
      <c r="E1022" s="220" t="s">
        <v>1143</v>
      </c>
      <c r="F1022" s="221" t="s">
        <v>1144</v>
      </c>
      <c r="G1022" s="222" t="s">
        <v>198</v>
      </c>
      <c r="H1022" s="223">
        <v>3</v>
      </c>
      <c r="I1022" s="224"/>
      <c r="J1022" s="225">
        <f>ROUND(I1022*H1022,2)</f>
        <v>0</v>
      </c>
      <c r="K1022" s="221" t="s">
        <v>1</v>
      </c>
      <c r="L1022" s="45"/>
      <c r="M1022" s="226" t="s">
        <v>1</v>
      </c>
      <c r="N1022" s="227" t="s">
        <v>41</v>
      </c>
      <c r="O1022" s="92"/>
      <c r="P1022" s="228">
        <f>O1022*H1022</f>
        <v>0</v>
      </c>
      <c r="Q1022" s="228">
        <v>0</v>
      </c>
      <c r="R1022" s="228">
        <f>Q1022*H1022</f>
        <v>0</v>
      </c>
      <c r="S1022" s="228">
        <v>0</v>
      </c>
      <c r="T1022" s="229">
        <f>S1022*H1022</f>
        <v>0</v>
      </c>
      <c r="U1022" s="39"/>
      <c r="V1022" s="39"/>
      <c r="W1022" s="39"/>
      <c r="X1022" s="39"/>
      <c r="Y1022" s="39"/>
      <c r="Z1022" s="39"/>
      <c r="AA1022" s="39"/>
      <c r="AB1022" s="39"/>
      <c r="AC1022" s="39"/>
      <c r="AD1022" s="39"/>
      <c r="AE1022" s="39"/>
      <c r="AR1022" s="230" t="s">
        <v>199</v>
      </c>
      <c r="AT1022" s="230" t="s">
        <v>153</v>
      </c>
      <c r="AU1022" s="230" t="s">
        <v>86</v>
      </c>
      <c r="AY1022" s="18" t="s">
        <v>151</v>
      </c>
      <c r="BE1022" s="231">
        <f>IF(N1022="základní",J1022,0)</f>
        <v>0</v>
      </c>
      <c r="BF1022" s="231">
        <f>IF(N1022="snížená",J1022,0)</f>
        <v>0</v>
      </c>
      <c r="BG1022" s="231">
        <f>IF(N1022="zákl. přenesená",J1022,0)</f>
        <v>0</v>
      </c>
      <c r="BH1022" s="231">
        <f>IF(N1022="sníž. přenesená",J1022,0)</f>
        <v>0</v>
      </c>
      <c r="BI1022" s="231">
        <f>IF(N1022="nulová",J1022,0)</f>
        <v>0</v>
      </c>
      <c r="BJ1022" s="18" t="s">
        <v>84</v>
      </c>
      <c r="BK1022" s="231">
        <f>ROUND(I1022*H1022,2)</f>
        <v>0</v>
      </c>
      <c r="BL1022" s="18" t="s">
        <v>199</v>
      </c>
      <c r="BM1022" s="230" t="s">
        <v>1145</v>
      </c>
    </row>
    <row r="1023" s="13" customFormat="1">
      <c r="A1023" s="13"/>
      <c r="B1023" s="232"/>
      <c r="C1023" s="233"/>
      <c r="D1023" s="234" t="s">
        <v>159</v>
      </c>
      <c r="E1023" s="235" t="s">
        <v>1</v>
      </c>
      <c r="F1023" s="236" t="s">
        <v>1146</v>
      </c>
      <c r="G1023" s="233"/>
      <c r="H1023" s="237">
        <v>3</v>
      </c>
      <c r="I1023" s="238"/>
      <c r="J1023" s="233"/>
      <c r="K1023" s="233"/>
      <c r="L1023" s="239"/>
      <c r="M1023" s="240"/>
      <c r="N1023" s="241"/>
      <c r="O1023" s="241"/>
      <c r="P1023" s="241"/>
      <c r="Q1023" s="241"/>
      <c r="R1023" s="241"/>
      <c r="S1023" s="241"/>
      <c r="T1023" s="242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43" t="s">
        <v>159</v>
      </c>
      <c r="AU1023" s="243" t="s">
        <v>86</v>
      </c>
      <c r="AV1023" s="13" t="s">
        <v>86</v>
      </c>
      <c r="AW1023" s="13" t="s">
        <v>32</v>
      </c>
      <c r="AX1023" s="13" t="s">
        <v>76</v>
      </c>
      <c r="AY1023" s="243" t="s">
        <v>151</v>
      </c>
    </row>
    <row r="1024" s="14" customFormat="1">
      <c r="A1024" s="14"/>
      <c r="B1024" s="244"/>
      <c r="C1024" s="245"/>
      <c r="D1024" s="234" t="s">
        <v>159</v>
      </c>
      <c r="E1024" s="246" t="s">
        <v>1</v>
      </c>
      <c r="F1024" s="247" t="s">
        <v>161</v>
      </c>
      <c r="G1024" s="245"/>
      <c r="H1024" s="248">
        <v>3</v>
      </c>
      <c r="I1024" s="249"/>
      <c r="J1024" s="245"/>
      <c r="K1024" s="245"/>
      <c r="L1024" s="250"/>
      <c r="M1024" s="251"/>
      <c r="N1024" s="252"/>
      <c r="O1024" s="252"/>
      <c r="P1024" s="252"/>
      <c r="Q1024" s="252"/>
      <c r="R1024" s="252"/>
      <c r="S1024" s="252"/>
      <c r="T1024" s="253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54" t="s">
        <v>159</v>
      </c>
      <c r="AU1024" s="254" t="s">
        <v>86</v>
      </c>
      <c r="AV1024" s="14" t="s">
        <v>158</v>
      </c>
      <c r="AW1024" s="14" t="s">
        <v>32</v>
      </c>
      <c r="AX1024" s="14" t="s">
        <v>84</v>
      </c>
      <c r="AY1024" s="254" t="s">
        <v>151</v>
      </c>
    </row>
    <row r="1025" s="2" customFormat="1">
      <c r="A1025" s="39"/>
      <c r="B1025" s="40"/>
      <c r="C1025" s="219" t="s">
        <v>1147</v>
      </c>
      <c r="D1025" s="219" t="s">
        <v>153</v>
      </c>
      <c r="E1025" s="220" t="s">
        <v>1148</v>
      </c>
      <c r="F1025" s="221" t="s">
        <v>1149</v>
      </c>
      <c r="G1025" s="222" t="s">
        <v>198</v>
      </c>
      <c r="H1025" s="223">
        <v>10</v>
      </c>
      <c r="I1025" s="224"/>
      <c r="J1025" s="225">
        <f>ROUND(I1025*H1025,2)</f>
        <v>0</v>
      </c>
      <c r="K1025" s="221" t="s">
        <v>157</v>
      </c>
      <c r="L1025" s="45"/>
      <c r="M1025" s="226" t="s">
        <v>1</v>
      </c>
      <c r="N1025" s="227" t="s">
        <v>41</v>
      </c>
      <c r="O1025" s="92"/>
      <c r="P1025" s="228">
        <f>O1025*H1025</f>
        <v>0</v>
      </c>
      <c r="Q1025" s="228">
        <v>0</v>
      </c>
      <c r="R1025" s="228">
        <f>Q1025*H1025</f>
        <v>0</v>
      </c>
      <c r="S1025" s="228">
        <v>0</v>
      </c>
      <c r="T1025" s="229">
        <f>S1025*H1025</f>
        <v>0</v>
      </c>
      <c r="U1025" s="39"/>
      <c r="V1025" s="39"/>
      <c r="W1025" s="39"/>
      <c r="X1025" s="39"/>
      <c r="Y1025" s="39"/>
      <c r="Z1025" s="39"/>
      <c r="AA1025" s="39"/>
      <c r="AB1025" s="39"/>
      <c r="AC1025" s="39"/>
      <c r="AD1025" s="39"/>
      <c r="AE1025" s="39"/>
      <c r="AR1025" s="230" t="s">
        <v>199</v>
      </c>
      <c r="AT1025" s="230" t="s">
        <v>153</v>
      </c>
      <c r="AU1025" s="230" t="s">
        <v>86</v>
      </c>
      <c r="AY1025" s="18" t="s">
        <v>151</v>
      </c>
      <c r="BE1025" s="231">
        <f>IF(N1025="základní",J1025,0)</f>
        <v>0</v>
      </c>
      <c r="BF1025" s="231">
        <f>IF(N1025="snížená",J1025,0)</f>
        <v>0</v>
      </c>
      <c r="BG1025" s="231">
        <f>IF(N1025="zákl. přenesená",J1025,0)</f>
        <v>0</v>
      </c>
      <c r="BH1025" s="231">
        <f>IF(N1025="sníž. přenesená",J1025,0)</f>
        <v>0</v>
      </c>
      <c r="BI1025" s="231">
        <f>IF(N1025="nulová",J1025,0)</f>
        <v>0</v>
      </c>
      <c r="BJ1025" s="18" t="s">
        <v>84</v>
      </c>
      <c r="BK1025" s="231">
        <f>ROUND(I1025*H1025,2)</f>
        <v>0</v>
      </c>
      <c r="BL1025" s="18" t="s">
        <v>199</v>
      </c>
      <c r="BM1025" s="230" t="s">
        <v>1150</v>
      </c>
    </row>
    <row r="1026" s="13" customFormat="1">
      <c r="A1026" s="13"/>
      <c r="B1026" s="232"/>
      <c r="C1026" s="233"/>
      <c r="D1026" s="234" t="s">
        <v>159</v>
      </c>
      <c r="E1026" s="235" t="s">
        <v>1</v>
      </c>
      <c r="F1026" s="236" t="s">
        <v>1151</v>
      </c>
      <c r="G1026" s="233"/>
      <c r="H1026" s="237">
        <v>10</v>
      </c>
      <c r="I1026" s="238"/>
      <c r="J1026" s="233"/>
      <c r="K1026" s="233"/>
      <c r="L1026" s="239"/>
      <c r="M1026" s="240"/>
      <c r="N1026" s="241"/>
      <c r="O1026" s="241"/>
      <c r="P1026" s="241"/>
      <c r="Q1026" s="241"/>
      <c r="R1026" s="241"/>
      <c r="S1026" s="241"/>
      <c r="T1026" s="242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3" t="s">
        <v>159</v>
      </c>
      <c r="AU1026" s="243" t="s">
        <v>86</v>
      </c>
      <c r="AV1026" s="13" t="s">
        <v>86</v>
      </c>
      <c r="AW1026" s="13" t="s">
        <v>32</v>
      </c>
      <c r="AX1026" s="13" t="s">
        <v>76</v>
      </c>
      <c r="AY1026" s="243" t="s">
        <v>151</v>
      </c>
    </row>
    <row r="1027" s="14" customFormat="1">
      <c r="A1027" s="14"/>
      <c r="B1027" s="244"/>
      <c r="C1027" s="245"/>
      <c r="D1027" s="234" t="s">
        <v>159</v>
      </c>
      <c r="E1027" s="246" t="s">
        <v>1</v>
      </c>
      <c r="F1027" s="247" t="s">
        <v>161</v>
      </c>
      <c r="G1027" s="245"/>
      <c r="H1027" s="248">
        <v>10</v>
      </c>
      <c r="I1027" s="249"/>
      <c r="J1027" s="245"/>
      <c r="K1027" s="245"/>
      <c r="L1027" s="250"/>
      <c r="M1027" s="251"/>
      <c r="N1027" s="252"/>
      <c r="O1027" s="252"/>
      <c r="P1027" s="252"/>
      <c r="Q1027" s="252"/>
      <c r="R1027" s="252"/>
      <c r="S1027" s="252"/>
      <c r="T1027" s="253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4" t="s">
        <v>159</v>
      </c>
      <c r="AU1027" s="254" t="s">
        <v>86</v>
      </c>
      <c r="AV1027" s="14" t="s">
        <v>158</v>
      </c>
      <c r="AW1027" s="14" t="s">
        <v>32</v>
      </c>
      <c r="AX1027" s="14" t="s">
        <v>84</v>
      </c>
      <c r="AY1027" s="254" t="s">
        <v>151</v>
      </c>
    </row>
    <row r="1028" s="2" customFormat="1">
      <c r="A1028" s="39"/>
      <c r="B1028" s="40"/>
      <c r="C1028" s="219" t="s">
        <v>724</v>
      </c>
      <c r="D1028" s="219" t="s">
        <v>153</v>
      </c>
      <c r="E1028" s="220" t="s">
        <v>1152</v>
      </c>
      <c r="F1028" s="221" t="s">
        <v>1153</v>
      </c>
      <c r="G1028" s="222" t="s">
        <v>198</v>
      </c>
      <c r="H1028" s="223">
        <v>10</v>
      </c>
      <c r="I1028" s="224"/>
      <c r="J1028" s="225">
        <f>ROUND(I1028*H1028,2)</f>
        <v>0</v>
      </c>
      <c r="K1028" s="221" t="s">
        <v>157</v>
      </c>
      <c r="L1028" s="45"/>
      <c r="M1028" s="226" t="s">
        <v>1</v>
      </c>
      <c r="N1028" s="227" t="s">
        <v>41</v>
      </c>
      <c r="O1028" s="92"/>
      <c r="P1028" s="228">
        <f>O1028*H1028</f>
        <v>0</v>
      </c>
      <c r="Q1028" s="228">
        <v>0</v>
      </c>
      <c r="R1028" s="228">
        <f>Q1028*H1028</f>
        <v>0</v>
      </c>
      <c r="S1028" s="228">
        <v>0</v>
      </c>
      <c r="T1028" s="229">
        <f>S1028*H1028</f>
        <v>0</v>
      </c>
      <c r="U1028" s="39"/>
      <c r="V1028" s="39"/>
      <c r="W1028" s="39"/>
      <c r="X1028" s="39"/>
      <c r="Y1028" s="39"/>
      <c r="Z1028" s="39"/>
      <c r="AA1028" s="39"/>
      <c r="AB1028" s="39"/>
      <c r="AC1028" s="39"/>
      <c r="AD1028" s="39"/>
      <c r="AE1028" s="39"/>
      <c r="AR1028" s="230" t="s">
        <v>199</v>
      </c>
      <c r="AT1028" s="230" t="s">
        <v>153</v>
      </c>
      <c r="AU1028" s="230" t="s">
        <v>86</v>
      </c>
      <c r="AY1028" s="18" t="s">
        <v>151</v>
      </c>
      <c r="BE1028" s="231">
        <f>IF(N1028="základní",J1028,0)</f>
        <v>0</v>
      </c>
      <c r="BF1028" s="231">
        <f>IF(N1028="snížená",J1028,0)</f>
        <v>0</v>
      </c>
      <c r="BG1028" s="231">
        <f>IF(N1028="zákl. přenesená",J1028,0)</f>
        <v>0</v>
      </c>
      <c r="BH1028" s="231">
        <f>IF(N1028="sníž. přenesená",J1028,0)</f>
        <v>0</v>
      </c>
      <c r="BI1028" s="231">
        <f>IF(N1028="nulová",J1028,0)</f>
        <v>0</v>
      </c>
      <c r="BJ1028" s="18" t="s">
        <v>84</v>
      </c>
      <c r="BK1028" s="231">
        <f>ROUND(I1028*H1028,2)</f>
        <v>0</v>
      </c>
      <c r="BL1028" s="18" t="s">
        <v>199</v>
      </c>
      <c r="BM1028" s="230" t="s">
        <v>1154</v>
      </c>
    </row>
    <row r="1029" s="13" customFormat="1">
      <c r="A1029" s="13"/>
      <c r="B1029" s="232"/>
      <c r="C1029" s="233"/>
      <c r="D1029" s="234" t="s">
        <v>159</v>
      </c>
      <c r="E1029" s="235" t="s">
        <v>1</v>
      </c>
      <c r="F1029" s="236" t="s">
        <v>1155</v>
      </c>
      <c r="G1029" s="233"/>
      <c r="H1029" s="237">
        <v>10</v>
      </c>
      <c r="I1029" s="238"/>
      <c r="J1029" s="233"/>
      <c r="K1029" s="233"/>
      <c r="L1029" s="239"/>
      <c r="M1029" s="240"/>
      <c r="N1029" s="241"/>
      <c r="O1029" s="241"/>
      <c r="P1029" s="241"/>
      <c r="Q1029" s="241"/>
      <c r="R1029" s="241"/>
      <c r="S1029" s="241"/>
      <c r="T1029" s="242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43" t="s">
        <v>159</v>
      </c>
      <c r="AU1029" s="243" t="s">
        <v>86</v>
      </c>
      <c r="AV1029" s="13" t="s">
        <v>86</v>
      </c>
      <c r="AW1029" s="13" t="s">
        <v>32</v>
      </c>
      <c r="AX1029" s="13" t="s">
        <v>76</v>
      </c>
      <c r="AY1029" s="243" t="s">
        <v>151</v>
      </c>
    </row>
    <row r="1030" s="14" customFormat="1">
      <c r="A1030" s="14"/>
      <c r="B1030" s="244"/>
      <c r="C1030" s="245"/>
      <c r="D1030" s="234" t="s">
        <v>159</v>
      </c>
      <c r="E1030" s="246" t="s">
        <v>1</v>
      </c>
      <c r="F1030" s="247" t="s">
        <v>161</v>
      </c>
      <c r="G1030" s="245"/>
      <c r="H1030" s="248">
        <v>10</v>
      </c>
      <c r="I1030" s="249"/>
      <c r="J1030" s="245"/>
      <c r="K1030" s="245"/>
      <c r="L1030" s="250"/>
      <c r="M1030" s="251"/>
      <c r="N1030" s="252"/>
      <c r="O1030" s="252"/>
      <c r="P1030" s="252"/>
      <c r="Q1030" s="252"/>
      <c r="R1030" s="252"/>
      <c r="S1030" s="252"/>
      <c r="T1030" s="253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54" t="s">
        <v>159</v>
      </c>
      <c r="AU1030" s="254" t="s">
        <v>86</v>
      </c>
      <c r="AV1030" s="14" t="s">
        <v>158</v>
      </c>
      <c r="AW1030" s="14" t="s">
        <v>32</v>
      </c>
      <c r="AX1030" s="14" t="s">
        <v>84</v>
      </c>
      <c r="AY1030" s="254" t="s">
        <v>151</v>
      </c>
    </row>
    <row r="1031" s="2" customFormat="1">
      <c r="A1031" s="39"/>
      <c r="B1031" s="40"/>
      <c r="C1031" s="219" t="s">
        <v>1156</v>
      </c>
      <c r="D1031" s="219" t="s">
        <v>153</v>
      </c>
      <c r="E1031" s="220" t="s">
        <v>1157</v>
      </c>
      <c r="F1031" s="221" t="s">
        <v>1158</v>
      </c>
      <c r="G1031" s="222" t="s">
        <v>198</v>
      </c>
      <c r="H1031" s="223">
        <v>1</v>
      </c>
      <c r="I1031" s="224"/>
      <c r="J1031" s="225">
        <f>ROUND(I1031*H1031,2)</f>
        <v>0</v>
      </c>
      <c r="K1031" s="221" t="s">
        <v>157</v>
      </c>
      <c r="L1031" s="45"/>
      <c r="M1031" s="226" t="s">
        <v>1</v>
      </c>
      <c r="N1031" s="227" t="s">
        <v>41</v>
      </c>
      <c r="O1031" s="92"/>
      <c r="P1031" s="228">
        <f>O1031*H1031</f>
        <v>0</v>
      </c>
      <c r="Q1031" s="228">
        <v>0</v>
      </c>
      <c r="R1031" s="228">
        <f>Q1031*H1031</f>
        <v>0</v>
      </c>
      <c r="S1031" s="228">
        <v>0</v>
      </c>
      <c r="T1031" s="229">
        <f>S1031*H1031</f>
        <v>0</v>
      </c>
      <c r="U1031" s="39"/>
      <c r="V1031" s="39"/>
      <c r="W1031" s="39"/>
      <c r="X1031" s="39"/>
      <c r="Y1031" s="39"/>
      <c r="Z1031" s="39"/>
      <c r="AA1031" s="39"/>
      <c r="AB1031" s="39"/>
      <c r="AC1031" s="39"/>
      <c r="AD1031" s="39"/>
      <c r="AE1031" s="39"/>
      <c r="AR1031" s="230" t="s">
        <v>199</v>
      </c>
      <c r="AT1031" s="230" t="s">
        <v>153</v>
      </c>
      <c r="AU1031" s="230" t="s">
        <v>86</v>
      </c>
      <c r="AY1031" s="18" t="s">
        <v>151</v>
      </c>
      <c r="BE1031" s="231">
        <f>IF(N1031="základní",J1031,0)</f>
        <v>0</v>
      </c>
      <c r="BF1031" s="231">
        <f>IF(N1031="snížená",J1031,0)</f>
        <v>0</v>
      </c>
      <c r="BG1031" s="231">
        <f>IF(N1031="zákl. přenesená",J1031,0)</f>
        <v>0</v>
      </c>
      <c r="BH1031" s="231">
        <f>IF(N1031="sníž. přenesená",J1031,0)</f>
        <v>0</v>
      </c>
      <c r="BI1031" s="231">
        <f>IF(N1031="nulová",J1031,0)</f>
        <v>0</v>
      </c>
      <c r="BJ1031" s="18" t="s">
        <v>84</v>
      </c>
      <c r="BK1031" s="231">
        <f>ROUND(I1031*H1031,2)</f>
        <v>0</v>
      </c>
      <c r="BL1031" s="18" t="s">
        <v>199</v>
      </c>
      <c r="BM1031" s="230" t="s">
        <v>1159</v>
      </c>
    </row>
    <row r="1032" s="13" customFormat="1">
      <c r="A1032" s="13"/>
      <c r="B1032" s="232"/>
      <c r="C1032" s="233"/>
      <c r="D1032" s="234" t="s">
        <v>159</v>
      </c>
      <c r="E1032" s="235" t="s">
        <v>1</v>
      </c>
      <c r="F1032" s="236" t="s">
        <v>1160</v>
      </c>
      <c r="G1032" s="233"/>
      <c r="H1032" s="237">
        <v>1</v>
      </c>
      <c r="I1032" s="238"/>
      <c r="J1032" s="233"/>
      <c r="K1032" s="233"/>
      <c r="L1032" s="239"/>
      <c r="M1032" s="240"/>
      <c r="N1032" s="241"/>
      <c r="O1032" s="241"/>
      <c r="P1032" s="241"/>
      <c r="Q1032" s="241"/>
      <c r="R1032" s="241"/>
      <c r="S1032" s="241"/>
      <c r="T1032" s="242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43" t="s">
        <v>159</v>
      </c>
      <c r="AU1032" s="243" t="s">
        <v>86</v>
      </c>
      <c r="AV1032" s="13" t="s">
        <v>86</v>
      </c>
      <c r="AW1032" s="13" t="s">
        <v>32</v>
      </c>
      <c r="AX1032" s="13" t="s">
        <v>76</v>
      </c>
      <c r="AY1032" s="243" t="s">
        <v>151</v>
      </c>
    </row>
    <row r="1033" s="14" customFormat="1">
      <c r="A1033" s="14"/>
      <c r="B1033" s="244"/>
      <c r="C1033" s="245"/>
      <c r="D1033" s="234" t="s">
        <v>159</v>
      </c>
      <c r="E1033" s="246" t="s">
        <v>1</v>
      </c>
      <c r="F1033" s="247" t="s">
        <v>161</v>
      </c>
      <c r="G1033" s="245"/>
      <c r="H1033" s="248">
        <v>1</v>
      </c>
      <c r="I1033" s="249"/>
      <c r="J1033" s="245"/>
      <c r="K1033" s="245"/>
      <c r="L1033" s="250"/>
      <c r="M1033" s="251"/>
      <c r="N1033" s="252"/>
      <c r="O1033" s="252"/>
      <c r="P1033" s="252"/>
      <c r="Q1033" s="252"/>
      <c r="R1033" s="252"/>
      <c r="S1033" s="252"/>
      <c r="T1033" s="253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4" t="s">
        <v>159</v>
      </c>
      <c r="AU1033" s="254" t="s">
        <v>86</v>
      </c>
      <c r="AV1033" s="14" t="s">
        <v>158</v>
      </c>
      <c r="AW1033" s="14" t="s">
        <v>32</v>
      </c>
      <c r="AX1033" s="14" t="s">
        <v>84</v>
      </c>
      <c r="AY1033" s="254" t="s">
        <v>151</v>
      </c>
    </row>
    <row r="1034" s="2" customFormat="1" ht="21.75" customHeight="1">
      <c r="A1034" s="39"/>
      <c r="B1034" s="40"/>
      <c r="C1034" s="265" t="s">
        <v>729</v>
      </c>
      <c r="D1034" s="265" t="s">
        <v>219</v>
      </c>
      <c r="E1034" s="266" t="s">
        <v>1161</v>
      </c>
      <c r="F1034" s="267" t="s">
        <v>1162</v>
      </c>
      <c r="G1034" s="268" t="s">
        <v>244</v>
      </c>
      <c r="H1034" s="269">
        <v>32.899999999999999</v>
      </c>
      <c r="I1034" s="270"/>
      <c r="J1034" s="271">
        <f>ROUND(I1034*H1034,2)</f>
        <v>0</v>
      </c>
      <c r="K1034" s="267" t="s">
        <v>157</v>
      </c>
      <c r="L1034" s="272"/>
      <c r="M1034" s="273" t="s">
        <v>1</v>
      </c>
      <c r="N1034" s="274" t="s">
        <v>41</v>
      </c>
      <c r="O1034" s="92"/>
      <c r="P1034" s="228">
        <f>O1034*H1034</f>
        <v>0</v>
      </c>
      <c r="Q1034" s="228">
        <v>0</v>
      </c>
      <c r="R1034" s="228">
        <f>Q1034*H1034</f>
        <v>0</v>
      </c>
      <c r="S1034" s="228">
        <v>0</v>
      </c>
      <c r="T1034" s="229">
        <f>S1034*H1034</f>
        <v>0</v>
      </c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R1034" s="230" t="s">
        <v>245</v>
      </c>
      <c r="AT1034" s="230" t="s">
        <v>219</v>
      </c>
      <c r="AU1034" s="230" t="s">
        <v>86</v>
      </c>
      <c r="AY1034" s="18" t="s">
        <v>151</v>
      </c>
      <c r="BE1034" s="231">
        <f>IF(N1034="základní",J1034,0)</f>
        <v>0</v>
      </c>
      <c r="BF1034" s="231">
        <f>IF(N1034="snížená",J1034,0)</f>
        <v>0</v>
      </c>
      <c r="BG1034" s="231">
        <f>IF(N1034="zákl. přenesená",J1034,0)</f>
        <v>0</v>
      </c>
      <c r="BH1034" s="231">
        <f>IF(N1034="sníž. přenesená",J1034,0)</f>
        <v>0</v>
      </c>
      <c r="BI1034" s="231">
        <f>IF(N1034="nulová",J1034,0)</f>
        <v>0</v>
      </c>
      <c r="BJ1034" s="18" t="s">
        <v>84</v>
      </c>
      <c r="BK1034" s="231">
        <f>ROUND(I1034*H1034,2)</f>
        <v>0</v>
      </c>
      <c r="BL1034" s="18" t="s">
        <v>199</v>
      </c>
      <c r="BM1034" s="230" t="s">
        <v>1163</v>
      </c>
    </row>
    <row r="1035" s="13" customFormat="1">
      <c r="A1035" s="13"/>
      <c r="B1035" s="232"/>
      <c r="C1035" s="233"/>
      <c r="D1035" s="234" t="s">
        <v>159</v>
      </c>
      <c r="E1035" s="235" t="s">
        <v>1</v>
      </c>
      <c r="F1035" s="236" t="s">
        <v>1164</v>
      </c>
      <c r="G1035" s="233"/>
      <c r="H1035" s="237">
        <v>12</v>
      </c>
      <c r="I1035" s="238"/>
      <c r="J1035" s="233"/>
      <c r="K1035" s="233"/>
      <c r="L1035" s="239"/>
      <c r="M1035" s="240"/>
      <c r="N1035" s="241"/>
      <c r="O1035" s="241"/>
      <c r="P1035" s="241"/>
      <c r="Q1035" s="241"/>
      <c r="R1035" s="241"/>
      <c r="S1035" s="241"/>
      <c r="T1035" s="242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43" t="s">
        <v>159</v>
      </c>
      <c r="AU1035" s="243" t="s">
        <v>86</v>
      </c>
      <c r="AV1035" s="13" t="s">
        <v>86</v>
      </c>
      <c r="AW1035" s="13" t="s">
        <v>32</v>
      </c>
      <c r="AX1035" s="13" t="s">
        <v>76</v>
      </c>
      <c r="AY1035" s="243" t="s">
        <v>151</v>
      </c>
    </row>
    <row r="1036" s="13" customFormat="1">
      <c r="A1036" s="13"/>
      <c r="B1036" s="232"/>
      <c r="C1036" s="233"/>
      <c r="D1036" s="234" t="s">
        <v>159</v>
      </c>
      <c r="E1036" s="235" t="s">
        <v>1</v>
      </c>
      <c r="F1036" s="236" t="s">
        <v>1165</v>
      </c>
      <c r="G1036" s="233"/>
      <c r="H1036" s="237">
        <v>18</v>
      </c>
      <c r="I1036" s="238"/>
      <c r="J1036" s="233"/>
      <c r="K1036" s="233"/>
      <c r="L1036" s="239"/>
      <c r="M1036" s="240"/>
      <c r="N1036" s="241"/>
      <c r="O1036" s="241"/>
      <c r="P1036" s="241"/>
      <c r="Q1036" s="241"/>
      <c r="R1036" s="241"/>
      <c r="S1036" s="241"/>
      <c r="T1036" s="242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43" t="s">
        <v>159</v>
      </c>
      <c r="AU1036" s="243" t="s">
        <v>86</v>
      </c>
      <c r="AV1036" s="13" t="s">
        <v>86</v>
      </c>
      <c r="AW1036" s="13" t="s">
        <v>32</v>
      </c>
      <c r="AX1036" s="13" t="s">
        <v>76</v>
      </c>
      <c r="AY1036" s="243" t="s">
        <v>151</v>
      </c>
    </row>
    <row r="1037" s="13" customFormat="1">
      <c r="A1037" s="13"/>
      <c r="B1037" s="232"/>
      <c r="C1037" s="233"/>
      <c r="D1037" s="234" t="s">
        <v>159</v>
      </c>
      <c r="E1037" s="235" t="s">
        <v>1</v>
      </c>
      <c r="F1037" s="236" t="s">
        <v>1166</v>
      </c>
      <c r="G1037" s="233"/>
      <c r="H1037" s="237">
        <v>2.8999999999999999</v>
      </c>
      <c r="I1037" s="238"/>
      <c r="J1037" s="233"/>
      <c r="K1037" s="233"/>
      <c r="L1037" s="239"/>
      <c r="M1037" s="240"/>
      <c r="N1037" s="241"/>
      <c r="O1037" s="241"/>
      <c r="P1037" s="241"/>
      <c r="Q1037" s="241"/>
      <c r="R1037" s="241"/>
      <c r="S1037" s="241"/>
      <c r="T1037" s="242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43" t="s">
        <v>159</v>
      </c>
      <c r="AU1037" s="243" t="s">
        <v>86</v>
      </c>
      <c r="AV1037" s="13" t="s">
        <v>86</v>
      </c>
      <c r="AW1037" s="13" t="s">
        <v>32</v>
      </c>
      <c r="AX1037" s="13" t="s">
        <v>76</v>
      </c>
      <c r="AY1037" s="243" t="s">
        <v>151</v>
      </c>
    </row>
    <row r="1038" s="14" customFormat="1">
      <c r="A1038" s="14"/>
      <c r="B1038" s="244"/>
      <c r="C1038" s="245"/>
      <c r="D1038" s="234" t="s">
        <v>159</v>
      </c>
      <c r="E1038" s="246" t="s">
        <v>1</v>
      </c>
      <c r="F1038" s="247" t="s">
        <v>161</v>
      </c>
      <c r="G1038" s="245"/>
      <c r="H1038" s="248">
        <v>32.899999999999999</v>
      </c>
      <c r="I1038" s="249"/>
      <c r="J1038" s="245"/>
      <c r="K1038" s="245"/>
      <c r="L1038" s="250"/>
      <c r="M1038" s="251"/>
      <c r="N1038" s="252"/>
      <c r="O1038" s="252"/>
      <c r="P1038" s="252"/>
      <c r="Q1038" s="252"/>
      <c r="R1038" s="252"/>
      <c r="S1038" s="252"/>
      <c r="T1038" s="253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54" t="s">
        <v>159</v>
      </c>
      <c r="AU1038" s="254" t="s">
        <v>86</v>
      </c>
      <c r="AV1038" s="14" t="s">
        <v>158</v>
      </c>
      <c r="AW1038" s="14" t="s">
        <v>32</v>
      </c>
      <c r="AX1038" s="14" t="s">
        <v>84</v>
      </c>
      <c r="AY1038" s="254" t="s">
        <v>151</v>
      </c>
    </row>
    <row r="1039" s="2" customFormat="1" ht="16.5" customHeight="1">
      <c r="A1039" s="39"/>
      <c r="B1039" s="40"/>
      <c r="C1039" s="265" t="s">
        <v>1167</v>
      </c>
      <c r="D1039" s="265" t="s">
        <v>219</v>
      </c>
      <c r="E1039" s="266" t="s">
        <v>1168</v>
      </c>
      <c r="F1039" s="267" t="s">
        <v>1169</v>
      </c>
      <c r="G1039" s="268" t="s">
        <v>1141</v>
      </c>
      <c r="H1039" s="269">
        <v>21</v>
      </c>
      <c r="I1039" s="270"/>
      <c r="J1039" s="271">
        <f>ROUND(I1039*H1039,2)</f>
        <v>0</v>
      </c>
      <c r="K1039" s="267" t="s">
        <v>157</v>
      </c>
      <c r="L1039" s="272"/>
      <c r="M1039" s="273" t="s">
        <v>1</v>
      </c>
      <c r="N1039" s="274" t="s">
        <v>41</v>
      </c>
      <c r="O1039" s="92"/>
      <c r="P1039" s="228">
        <f>O1039*H1039</f>
        <v>0</v>
      </c>
      <c r="Q1039" s="228">
        <v>0</v>
      </c>
      <c r="R1039" s="228">
        <f>Q1039*H1039</f>
        <v>0</v>
      </c>
      <c r="S1039" s="228">
        <v>0</v>
      </c>
      <c r="T1039" s="229">
        <f>S1039*H1039</f>
        <v>0</v>
      </c>
      <c r="U1039" s="39"/>
      <c r="V1039" s="39"/>
      <c r="W1039" s="39"/>
      <c r="X1039" s="39"/>
      <c r="Y1039" s="39"/>
      <c r="Z1039" s="39"/>
      <c r="AA1039" s="39"/>
      <c r="AB1039" s="39"/>
      <c r="AC1039" s="39"/>
      <c r="AD1039" s="39"/>
      <c r="AE1039" s="39"/>
      <c r="AR1039" s="230" t="s">
        <v>245</v>
      </c>
      <c r="AT1039" s="230" t="s">
        <v>219</v>
      </c>
      <c r="AU1039" s="230" t="s">
        <v>86</v>
      </c>
      <c r="AY1039" s="18" t="s">
        <v>151</v>
      </c>
      <c r="BE1039" s="231">
        <f>IF(N1039="základní",J1039,0)</f>
        <v>0</v>
      </c>
      <c r="BF1039" s="231">
        <f>IF(N1039="snížená",J1039,0)</f>
        <v>0</v>
      </c>
      <c r="BG1039" s="231">
        <f>IF(N1039="zákl. přenesená",J1039,0)</f>
        <v>0</v>
      </c>
      <c r="BH1039" s="231">
        <f>IF(N1039="sníž. přenesená",J1039,0)</f>
        <v>0</v>
      </c>
      <c r="BI1039" s="231">
        <f>IF(N1039="nulová",J1039,0)</f>
        <v>0</v>
      </c>
      <c r="BJ1039" s="18" t="s">
        <v>84</v>
      </c>
      <c r="BK1039" s="231">
        <f>ROUND(I1039*H1039,2)</f>
        <v>0</v>
      </c>
      <c r="BL1039" s="18" t="s">
        <v>199</v>
      </c>
      <c r="BM1039" s="230" t="s">
        <v>1170</v>
      </c>
    </row>
    <row r="1040" s="2" customFormat="1">
      <c r="A1040" s="39"/>
      <c r="B1040" s="40"/>
      <c r="C1040" s="219" t="s">
        <v>732</v>
      </c>
      <c r="D1040" s="219" t="s">
        <v>153</v>
      </c>
      <c r="E1040" s="220" t="s">
        <v>1171</v>
      </c>
      <c r="F1040" s="221" t="s">
        <v>1172</v>
      </c>
      <c r="G1040" s="222" t="s">
        <v>198</v>
      </c>
      <c r="H1040" s="223">
        <v>4</v>
      </c>
      <c r="I1040" s="224"/>
      <c r="J1040" s="225">
        <f>ROUND(I1040*H1040,2)</f>
        <v>0</v>
      </c>
      <c r="K1040" s="221" t="s">
        <v>1</v>
      </c>
      <c r="L1040" s="45"/>
      <c r="M1040" s="226" t="s">
        <v>1</v>
      </c>
      <c r="N1040" s="227" t="s">
        <v>41</v>
      </c>
      <c r="O1040" s="92"/>
      <c r="P1040" s="228">
        <f>O1040*H1040</f>
        <v>0</v>
      </c>
      <c r="Q1040" s="228">
        <v>0</v>
      </c>
      <c r="R1040" s="228">
        <f>Q1040*H1040</f>
        <v>0</v>
      </c>
      <c r="S1040" s="228">
        <v>0</v>
      </c>
      <c r="T1040" s="229">
        <f>S1040*H1040</f>
        <v>0</v>
      </c>
      <c r="U1040" s="39"/>
      <c r="V1040" s="39"/>
      <c r="W1040" s="39"/>
      <c r="X1040" s="39"/>
      <c r="Y1040" s="39"/>
      <c r="Z1040" s="39"/>
      <c r="AA1040" s="39"/>
      <c r="AB1040" s="39"/>
      <c r="AC1040" s="39"/>
      <c r="AD1040" s="39"/>
      <c r="AE1040" s="39"/>
      <c r="AR1040" s="230" t="s">
        <v>199</v>
      </c>
      <c r="AT1040" s="230" t="s">
        <v>153</v>
      </c>
      <c r="AU1040" s="230" t="s">
        <v>86</v>
      </c>
      <c r="AY1040" s="18" t="s">
        <v>151</v>
      </c>
      <c r="BE1040" s="231">
        <f>IF(N1040="základní",J1040,0)</f>
        <v>0</v>
      </c>
      <c r="BF1040" s="231">
        <f>IF(N1040="snížená",J1040,0)</f>
        <v>0</v>
      </c>
      <c r="BG1040" s="231">
        <f>IF(N1040="zákl. přenesená",J1040,0)</f>
        <v>0</v>
      </c>
      <c r="BH1040" s="231">
        <f>IF(N1040="sníž. přenesená",J1040,0)</f>
        <v>0</v>
      </c>
      <c r="BI1040" s="231">
        <f>IF(N1040="nulová",J1040,0)</f>
        <v>0</v>
      </c>
      <c r="BJ1040" s="18" t="s">
        <v>84</v>
      </c>
      <c r="BK1040" s="231">
        <f>ROUND(I1040*H1040,2)</f>
        <v>0</v>
      </c>
      <c r="BL1040" s="18" t="s">
        <v>199</v>
      </c>
      <c r="BM1040" s="230" t="s">
        <v>1173</v>
      </c>
    </row>
    <row r="1041" s="13" customFormat="1">
      <c r="A1041" s="13"/>
      <c r="B1041" s="232"/>
      <c r="C1041" s="233"/>
      <c r="D1041" s="234" t="s">
        <v>159</v>
      </c>
      <c r="E1041" s="235" t="s">
        <v>1</v>
      </c>
      <c r="F1041" s="236" t="s">
        <v>1174</v>
      </c>
      <c r="G1041" s="233"/>
      <c r="H1041" s="237">
        <v>4</v>
      </c>
      <c r="I1041" s="238"/>
      <c r="J1041" s="233"/>
      <c r="K1041" s="233"/>
      <c r="L1041" s="239"/>
      <c r="M1041" s="240"/>
      <c r="N1041" s="241"/>
      <c r="O1041" s="241"/>
      <c r="P1041" s="241"/>
      <c r="Q1041" s="241"/>
      <c r="R1041" s="241"/>
      <c r="S1041" s="241"/>
      <c r="T1041" s="242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43" t="s">
        <v>159</v>
      </c>
      <c r="AU1041" s="243" t="s">
        <v>86</v>
      </c>
      <c r="AV1041" s="13" t="s">
        <v>86</v>
      </c>
      <c r="AW1041" s="13" t="s">
        <v>32</v>
      </c>
      <c r="AX1041" s="13" t="s">
        <v>76</v>
      </c>
      <c r="AY1041" s="243" t="s">
        <v>151</v>
      </c>
    </row>
    <row r="1042" s="14" customFormat="1">
      <c r="A1042" s="14"/>
      <c r="B1042" s="244"/>
      <c r="C1042" s="245"/>
      <c r="D1042" s="234" t="s">
        <v>159</v>
      </c>
      <c r="E1042" s="246" t="s">
        <v>1</v>
      </c>
      <c r="F1042" s="247" t="s">
        <v>161</v>
      </c>
      <c r="G1042" s="245"/>
      <c r="H1042" s="248">
        <v>4</v>
      </c>
      <c r="I1042" s="249"/>
      <c r="J1042" s="245"/>
      <c r="K1042" s="245"/>
      <c r="L1042" s="250"/>
      <c r="M1042" s="251"/>
      <c r="N1042" s="252"/>
      <c r="O1042" s="252"/>
      <c r="P1042" s="252"/>
      <c r="Q1042" s="252"/>
      <c r="R1042" s="252"/>
      <c r="S1042" s="252"/>
      <c r="T1042" s="253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54" t="s">
        <v>159</v>
      </c>
      <c r="AU1042" s="254" t="s">
        <v>86</v>
      </c>
      <c r="AV1042" s="14" t="s">
        <v>158</v>
      </c>
      <c r="AW1042" s="14" t="s">
        <v>32</v>
      </c>
      <c r="AX1042" s="14" t="s">
        <v>84</v>
      </c>
      <c r="AY1042" s="254" t="s">
        <v>151</v>
      </c>
    </row>
    <row r="1043" s="2" customFormat="1">
      <c r="A1043" s="39"/>
      <c r="B1043" s="40"/>
      <c r="C1043" s="219" t="s">
        <v>1175</v>
      </c>
      <c r="D1043" s="219" t="s">
        <v>153</v>
      </c>
      <c r="E1043" s="220" t="s">
        <v>1176</v>
      </c>
      <c r="F1043" s="221" t="s">
        <v>1177</v>
      </c>
      <c r="G1043" s="222" t="s">
        <v>215</v>
      </c>
      <c r="H1043" s="223">
        <v>0.77400000000000002</v>
      </c>
      <c r="I1043" s="224"/>
      <c r="J1043" s="225">
        <f>ROUND(I1043*H1043,2)</f>
        <v>0</v>
      </c>
      <c r="K1043" s="221" t="s">
        <v>157</v>
      </c>
      <c r="L1043" s="45"/>
      <c r="M1043" s="226" t="s">
        <v>1</v>
      </c>
      <c r="N1043" s="227" t="s">
        <v>41</v>
      </c>
      <c r="O1043" s="92"/>
      <c r="P1043" s="228">
        <f>O1043*H1043</f>
        <v>0</v>
      </c>
      <c r="Q1043" s="228">
        <v>0</v>
      </c>
      <c r="R1043" s="228">
        <f>Q1043*H1043</f>
        <v>0</v>
      </c>
      <c r="S1043" s="228">
        <v>0</v>
      </c>
      <c r="T1043" s="229">
        <f>S1043*H1043</f>
        <v>0</v>
      </c>
      <c r="U1043" s="39"/>
      <c r="V1043" s="39"/>
      <c r="W1043" s="39"/>
      <c r="X1043" s="39"/>
      <c r="Y1043" s="39"/>
      <c r="Z1043" s="39"/>
      <c r="AA1043" s="39"/>
      <c r="AB1043" s="39"/>
      <c r="AC1043" s="39"/>
      <c r="AD1043" s="39"/>
      <c r="AE1043" s="39"/>
      <c r="AR1043" s="230" t="s">
        <v>199</v>
      </c>
      <c r="AT1043" s="230" t="s">
        <v>153</v>
      </c>
      <c r="AU1043" s="230" t="s">
        <v>86</v>
      </c>
      <c r="AY1043" s="18" t="s">
        <v>151</v>
      </c>
      <c r="BE1043" s="231">
        <f>IF(N1043="základní",J1043,0)</f>
        <v>0</v>
      </c>
      <c r="BF1043" s="231">
        <f>IF(N1043="snížená",J1043,0)</f>
        <v>0</v>
      </c>
      <c r="BG1043" s="231">
        <f>IF(N1043="zákl. přenesená",J1043,0)</f>
        <v>0</v>
      </c>
      <c r="BH1043" s="231">
        <f>IF(N1043="sníž. přenesená",J1043,0)</f>
        <v>0</v>
      </c>
      <c r="BI1043" s="231">
        <f>IF(N1043="nulová",J1043,0)</f>
        <v>0</v>
      </c>
      <c r="BJ1043" s="18" t="s">
        <v>84</v>
      </c>
      <c r="BK1043" s="231">
        <f>ROUND(I1043*H1043,2)</f>
        <v>0</v>
      </c>
      <c r="BL1043" s="18" t="s">
        <v>199</v>
      </c>
      <c r="BM1043" s="230" t="s">
        <v>1178</v>
      </c>
    </row>
    <row r="1044" s="12" customFormat="1" ht="22.8" customHeight="1">
      <c r="A1044" s="12"/>
      <c r="B1044" s="203"/>
      <c r="C1044" s="204"/>
      <c r="D1044" s="205" t="s">
        <v>75</v>
      </c>
      <c r="E1044" s="217" t="s">
        <v>1179</v>
      </c>
      <c r="F1044" s="217" t="s">
        <v>1180</v>
      </c>
      <c r="G1044" s="204"/>
      <c r="H1044" s="204"/>
      <c r="I1044" s="207"/>
      <c r="J1044" s="218">
        <f>BK1044</f>
        <v>0</v>
      </c>
      <c r="K1044" s="204"/>
      <c r="L1044" s="209"/>
      <c r="M1044" s="210"/>
      <c r="N1044" s="211"/>
      <c r="O1044" s="211"/>
      <c r="P1044" s="212">
        <f>SUM(P1045:P1093)</f>
        <v>0</v>
      </c>
      <c r="Q1044" s="211"/>
      <c r="R1044" s="212">
        <f>SUM(R1045:R1093)</f>
        <v>0</v>
      </c>
      <c r="S1044" s="211"/>
      <c r="T1044" s="213">
        <f>SUM(T1045:T1093)</f>
        <v>0</v>
      </c>
      <c r="U1044" s="12"/>
      <c r="V1044" s="12"/>
      <c r="W1044" s="12"/>
      <c r="X1044" s="12"/>
      <c r="Y1044" s="12"/>
      <c r="Z1044" s="12"/>
      <c r="AA1044" s="12"/>
      <c r="AB1044" s="12"/>
      <c r="AC1044" s="12"/>
      <c r="AD1044" s="12"/>
      <c r="AE1044" s="12"/>
      <c r="AR1044" s="214" t="s">
        <v>86</v>
      </c>
      <c r="AT1044" s="215" t="s">
        <v>75</v>
      </c>
      <c r="AU1044" s="215" t="s">
        <v>84</v>
      </c>
      <c r="AY1044" s="214" t="s">
        <v>151</v>
      </c>
      <c r="BK1044" s="216">
        <f>SUM(BK1045:BK1093)</f>
        <v>0</v>
      </c>
    </row>
    <row r="1045" s="2" customFormat="1" ht="33" customHeight="1">
      <c r="A1045" s="39"/>
      <c r="B1045" s="40"/>
      <c r="C1045" s="219" t="s">
        <v>736</v>
      </c>
      <c r="D1045" s="219" t="s">
        <v>153</v>
      </c>
      <c r="E1045" s="220" t="s">
        <v>1181</v>
      </c>
      <c r="F1045" s="221" t="s">
        <v>1182</v>
      </c>
      <c r="G1045" s="222" t="s">
        <v>244</v>
      </c>
      <c r="H1045" s="223">
        <v>13.02</v>
      </c>
      <c r="I1045" s="224"/>
      <c r="J1045" s="225">
        <f>ROUND(I1045*H1045,2)</f>
        <v>0</v>
      </c>
      <c r="K1045" s="221" t="s">
        <v>157</v>
      </c>
      <c r="L1045" s="45"/>
      <c r="M1045" s="226" t="s">
        <v>1</v>
      </c>
      <c r="N1045" s="227" t="s">
        <v>41</v>
      </c>
      <c r="O1045" s="92"/>
      <c r="P1045" s="228">
        <f>O1045*H1045</f>
        <v>0</v>
      </c>
      <c r="Q1045" s="228">
        <v>0</v>
      </c>
      <c r="R1045" s="228">
        <f>Q1045*H1045</f>
        <v>0</v>
      </c>
      <c r="S1045" s="228">
        <v>0</v>
      </c>
      <c r="T1045" s="229">
        <f>S1045*H1045</f>
        <v>0</v>
      </c>
      <c r="U1045" s="39"/>
      <c r="V1045" s="39"/>
      <c r="W1045" s="39"/>
      <c r="X1045" s="39"/>
      <c r="Y1045" s="39"/>
      <c r="Z1045" s="39"/>
      <c r="AA1045" s="39"/>
      <c r="AB1045" s="39"/>
      <c r="AC1045" s="39"/>
      <c r="AD1045" s="39"/>
      <c r="AE1045" s="39"/>
      <c r="AR1045" s="230" t="s">
        <v>199</v>
      </c>
      <c r="AT1045" s="230" t="s">
        <v>153</v>
      </c>
      <c r="AU1045" s="230" t="s">
        <v>86</v>
      </c>
      <c r="AY1045" s="18" t="s">
        <v>151</v>
      </c>
      <c r="BE1045" s="231">
        <f>IF(N1045="základní",J1045,0)</f>
        <v>0</v>
      </c>
      <c r="BF1045" s="231">
        <f>IF(N1045="snížená",J1045,0)</f>
        <v>0</v>
      </c>
      <c r="BG1045" s="231">
        <f>IF(N1045="zákl. přenesená",J1045,0)</f>
        <v>0</v>
      </c>
      <c r="BH1045" s="231">
        <f>IF(N1045="sníž. přenesená",J1045,0)</f>
        <v>0</v>
      </c>
      <c r="BI1045" s="231">
        <f>IF(N1045="nulová",J1045,0)</f>
        <v>0</v>
      </c>
      <c r="BJ1045" s="18" t="s">
        <v>84</v>
      </c>
      <c r="BK1045" s="231">
        <f>ROUND(I1045*H1045,2)</f>
        <v>0</v>
      </c>
      <c r="BL1045" s="18" t="s">
        <v>199</v>
      </c>
      <c r="BM1045" s="230" t="s">
        <v>1183</v>
      </c>
    </row>
    <row r="1046" s="15" customFormat="1">
      <c r="A1046" s="15"/>
      <c r="B1046" s="255"/>
      <c r="C1046" s="256"/>
      <c r="D1046" s="234" t="s">
        <v>159</v>
      </c>
      <c r="E1046" s="257" t="s">
        <v>1</v>
      </c>
      <c r="F1046" s="258" t="s">
        <v>1184</v>
      </c>
      <c r="G1046" s="256"/>
      <c r="H1046" s="257" t="s">
        <v>1</v>
      </c>
      <c r="I1046" s="259"/>
      <c r="J1046" s="256"/>
      <c r="K1046" s="256"/>
      <c r="L1046" s="260"/>
      <c r="M1046" s="261"/>
      <c r="N1046" s="262"/>
      <c r="O1046" s="262"/>
      <c r="P1046" s="262"/>
      <c r="Q1046" s="262"/>
      <c r="R1046" s="262"/>
      <c r="S1046" s="262"/>
      <c r="T1046" s="263"/>
      <c r="U1046" s="15"/>
      <c r="V1046" s="15"/>
      <c r="W1046" s="15"/>
      <c r="X1046" s="15"/>
      <c r="Y1046" s="15"/>
      <c r="Z1046" s="15"/>
      <c r="AA1046" s="15"/>
      <c r="AB1046" s="15"/>
      <c r="AC1046" s="15"/>
      <c r="AD1046" s="15"/>
      <c r="AE1046" s="15"/>
      <c r="AT1046" s="264" t="s">
        <v>159</v>
      </c>
      <c r="AU1046" s="264" t="s">
        <v>86</v>
      </c>
      <c r="AV1046" s="15" t="s">
        <v>84</v>
      </c>
      <c r="AW1046" s="15" t="s">
        <v>32</v>
      </c>
      <c r="AX1046" s="15" t="s">
        <v>76</v>
      </c>
      <c r="AY1046" s="264" t="s">
        <v>151</v>
      </c>
    </row>
    <row r="1047" s="13" customFormat="1">
      <c r="A1047" s="13"/>
      <c r="B1047" s="232"/>
      <c r="C1047" s="233"/>
      <c r="D1047" s="234" t="s">
        <v>159</v>
      </c>
      <c r="E1047" s="235" t="s">
        <v>1</v>
      </c>
      <c r="F1047" s="236" t="s">
        <v>1185</v>
      </c>
      <c r="G1047" s="233"/>
      <c r="H1047" s="237">
        <v>11.380000000000001</v>
      </c>
      <c r="I1047" s="238"/>
      <c r="J1047" s="233"/>
      <c r="K1047" s="233"/>
      <c r="L1047" s="239"/>
      <c r="M1047" s="240"/>
      <c r="N1047" s="241"/>
      <c r="O1047" s="241"/>
      <c r="P1047" s="241"/>
      <c r="Q1047" s="241"/>
      <c r="R1047" s="241"/>
      <c r="S1047" s="241"/>
      <c r="T1047" s="242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43" t="s">
        <v>159</v>
      </c>
      <c r="AU1047" s="243" t="s">
        <v>86</v>
      </c>
      <c r="AV1047" s="13" t="s">
        <v>86</v>
      </c>
      <c r="AW1047" s="13" t="s">
        <v>32</v>
      </c>
      <c r="AX1047" s="13" t="s">
        <v>76</v>
      </c>
      <c r="AY1047" s="243" t="s">
        <v>151</v>
      </c>
    </row>
    <row r="1048" s="15" customFormat="1">
      <c r="A1048" s="15"/>
      <c r="B1048" s="255"/>
      <c r="C1048" s="256"/>
      <c r="D1048" s="234" t="s">
        <v>159</v>
      </c>
      <c r="E1048" s="257" t="s">
        <v>1</v>
      </c>
      <c r="F1048" s="258" t="s">
        <v>1186</v>
      </c>
      <c r="G1048" s="256"/>
      <c r="H1048" s="257" t="s">
        <v>1</v>
      </c>
      <c r="I1048" s="259"/>
      <c r="J1048" s="256"/>
      <c r="K1048" s="256"/>
      <c r="L1048" s="260"/>
      <c r="M1048" s="261"/>
      <c r="N1048" s="262"/>
      <c r="O1048" s="262"/>
      <c r="P1048" s="262"/>
      <c r="Q1048" s="262"/>
      <c r="R1048" s="262"/>
      <c r="S1048" s="262"/>
      <c r="T1048" s="263"/>
      <c r="U1048" s="15"/>
      <c r="V1048" s="15"/>
      <c r="W1048" s="15"/>
      <c r="X1048" s="15"/>
      <c r="Y1048" s="15"/>
      <c r="Z1048" s="15"/>
      <c r="AA1048" s="15"/>
      <c r="AB1048" s="15"/>
      <c r="AC1048" s="15"/>
      <c r="AD1048" s="15"/>
      <c r="AE1048" s="15"/>
      <c r="AT1048" s="264" t="s">
        <v>159</v>
      </c>
      <c r="AU1048" s="264" t="s">
        <v>86</v>
      </c>
      <c r="AV1048" s="15" t="s">
        <v>84</v>
      </c>
      <c r="AW1048" s="15" t="s">
        <v>32</v>
      </c>
      <c r="AX1048" s="15" t="s">
        <v>76</v>
      </c>
      <c r="AY1048" s="264" t="s">
        <v>151</v>
      </c>
    </row>
    <row r="1049" s="13" customFormat="1">
      <c r="A1049" s="13"/>
      <c r="B1049" s="232"/>
      <c r="C1049" s="233"/>
      <c r="D1049" s="234" t="s">
        <v>159</v>
      </c>
      <c r="E1049" s="235" t="s">
        <v>1</v>
      </c>
      <c r="F1049" s="236" t="s">
        <v>617</v>
      </c>
      <c r="G1049" s="233"/>
      <c r="H1049" s="237">
        <v>1.6399999999999999</v>
      </c>
      <c r="I1049" s="238"/>
      <c r="J1049" s="233"/>
      <c r="K1049" s="233"/>
      <c r="L1049" s="239"/>
      <c r="M1049" s="240"/>
      <c r="N1049" s="241"/>
      <c r="O1049" s="241"/>
      <c r="P1049" s="241"/>
      <c r="Q1049" s="241"/>
      <c r="R1049" s="241"/>
      <c r="S1049" s="241"/>
      <c r="T1049" s="242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43" t="s">
        <v>159</v>
      </c>
      <c r="AU1049" s="243" t="s">
        <v>86</v>
      </c>
      <c r="AV1049" s="13" t="s">
        <v>86</v>
      </c>
      <c r="AW1049" s="13" t="s">
        <v>32</v>
      </c>
      <c r="AX1049" s="13" t="s">
        <v>76</v>
      </c>
      <c r="AY1049" s="243" t="s">
        <v>151</v>
      </c>
    </row>
    <row r="1050" s="14" customFormat="1">
      <c r="A1050" s="14"/>
      <c r="B1050" s="244"/>
      <c r="C1050" s="245"/>
      <c r="D1050" s="234" t="s">
        <v>159</v>
      </c>
      <c r="E1050" s="246" t="s">
        <v>1</v>
      </c>
      <c r="F1050" s="247" t="s">
        <v>161</v>
      </c>
      <c r="G1050" s="245"/>
      <c r="H1050" s="248">
        <v>13.02</v>
      </c>
      <c r="I1050" s="249"/>
      <c r="J1050" s="245"/>
      <c r="K1050" s="245"/>
      <c r="L1050" s="250"/>
      <c r="M1050" s="251"/>
      <c r="N1050" s="252"/>
      <c r="O1050" s="252"/>
      <c r="P1050" s="252"/>
      <c r="Q1050" s="252"/>
      <c r="R1050" s="252"/>
      <c r="S1050" s="252"/>
      <c r="T1050" s="253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54" t="s">
        <v>159</v>
      </c>
      <c r="AU1050" s="254" t="s">
        <v>86</v>
      </c>
      <c r="AV1050" s="14" t="s">
        <v>158</v>
      </c>
      <c r="AW1050" s="14" t="s">
        <v>32</v>
      </c>
      <c r="AX1050" s="14" t="s">
        <v>84</v>
      </c>
      <c r="AY1050" s="254" t="s">
        <v>151</v>
      </c>
    </row>
    <row r="1051" s="2" customFormat="1">
      <c r="A1051" s="39"/>
      <c r="B1051" s="40"/>
      <c r="C1051" s="219" t="s">
        <v>1187</v>
      </c>
      <c r="D1051" s="219" t="s">
        <v>153</v>
      </c>
      <c r="E1051" s="220" t="s">
        <v>1188</v>
      </c>
      <c r="F1051" s="221" t="s">
        <v>1189</v>
      </c>
      <c r="G1051" s="222" t="s">
        <v>244</v>
      </c>
      <c r="H1051" s="223">
        <v>1.6399999999999999</v>
      </c>
      <c r="I1051" s="224"/>
      <c r="J1051" s="225">
        <f>ROUND(I1051*H1051,2)</f>
        <v>0</v>
      </c>
      <c r="K1051" s="221" t="s">
        <v>157</v>
      </c>
      <c r="L1051" s="45"/>
      <c r="M1051" s="226" t="s">
        <v>1</v>
      </c>
      <c r="N1051" s="227" t="s">
        <v>41</v>
      </c>
      <c r="O1051" s="92"/>
      <c r="P1051" s="228">
        <f>O1051*H1051</f>
        <v>0</v>
      </c>
      <c r="Q1051" s="228">
        <v>0</v>
      </c>
      <c r="R1051" s="228">
        <f>Q1051*H1051</f>
        <v>0</v>
      </c>
      <c r="S1051" s="228">
        <v>0</v>
      </c>
      <c r="T1051" s="229">
        <f>S1051*H1051</f>
        <v>0</v>
      </c>
      <c r="U1051" s="39"/>
      <c r="V1051" s="39"/>
      <c r="W1051" s="39"/>
      <c r="X1051" s="39"/>
      <c r="Y1051" s="39"/>
      <c r="Z1051" s="39"/>
      <c r="AA1051" s="39"/>
      <c r="AB1051" s="39"/>
      <c r="AC1051" s="39"/>
      <c r="AD1051" s="39"/>
      <c r="AE1051" s="39"/>
      <c r="AR1051" s="230" t="s">
        <v>199</v>
      </c>
      <c r="AT1051" s="230" t="s">
        <v>153</v>
      </c>
      <c r="AU1051" s="230" t="s">
        <v>86</v>
      </c>
      <c r="AY1051" s="18" t="s">
        <v>151</v>
      </c>
      <c r="BE1051" s="231">
        <f>IF(N1051="základní",J1051,0)</f>
        <v>0</v>
      </c>
      <c r="BF1051" s="231">
        <f>IF(N1051="snížená",J1051,0)</f>
        <v>0</v>
      </c>
      <c r="BG1051" s="231">
        <f>IF(N1051="zákl. přenesená",J1051,0)</f>
        <v>0</v>
      </c>
      <c r="BH1051" s="231">
        <f>IF(N1051="sníž. přenesená",J1051,0)</f>
        <v>0</v>
      </c>
      <c r="BI1051" s="231">
        <f>IF(N1051="nulová",J1051,0)</f>
        <v>0</v>
      </c>
      <c r="BJ1051" s="18" t="s">
        <v>84</v>
      </c>
      <c r="BK1051" s="231">
        <f>ROUND(I1051*H1051,2)</f>
        <v>0</v>
      </c>
      <c r="BL1051" s="18" t="s">
        <v>199</v>
      </c>
      <c r="BM1051" s="230" t="s">
        <v>1190</v>
      </c>
    </row>
    <row r="1052" s="15" customFormat="1">
      <c r="A1052" s="15"/>
      <c r="B1052" s="255"/>
      <c r="C1052" s="256"/>
      <c r="D1052" s="234" t="s">
        <v>159</v>
      </c>
      <c r="E1052" s="257" t="s">
        <v>1</v>
      </c>
      <c r="F1052" s="258" t="s">
        <v>1191</v>
      </c>
      <c r="G1052" s="256"/>
      <c r="H1052" s="257" t="s">
        <v>1</v>
      </c>
      <c r="I1052" s="259"/>
      <c r="J1052" s="256"/>
      <c r="K1052" s="256"/>
      <c r="L1052" s="260"/>
      <c r="M1052" s="261"/>
      <c r="N1052" s="262"/>
      <c r="O1052" s="262"/>
      <c r="P1052" s="262"/>
      <c r="Q1052" s="262"/>
      <c r="R1052" s="262"/>
      <c r="S1052" s="262"/>
      <c r="T1052" s="263"/>
      <c r="U1052" s="15"/>
      <c r="V1052" s="15"/>
      <c r="W1052" s="15"/>
      <c r="X1052" s="15"/>
      <c r="Y1052" s="15"/>
      <c r="Z1052" s="15"/>
      <c r="AA1052" s="15"/>
      <c r="AB1052" s="15"/>
      <c r="AC1052" s="15"/>
      <c r="AD1052" s="15"/>
      <c r="AE1052" s="15"/>
      <c r="AT1052" s="264" t="s">
        <v>159</v>
      </c>
      <c r="AU1052" s="264" t="s">
        <v>86</v>
      </c>
      <c r="AV1052" s="15" t="s">
        <v>84</v>
      </c>
      <c r="AW1052" s="15" t="s">
        <v>32</v>
      </c>
      <c r="AX1052" s="15" t="s">
        <v>76</v>
      </c>
      <c r="AY1052" s="264" t="s">
        <v>151</v>
      </c>
    </row>
    <row r="1053" s="13" customFormat="1">
      <c r="A1053" s="13"/>
      <c r="B1053" s="232"/>
      <c r="C1053" s="233"/>
      <c r="D1053" s="234" t="s">
        <v>159</v>
      </c>
      <c r="E1053" s="235" t="s">
        <v>1</v>
      </c>
      <c r="F1053" s="236" t="s">
        <v>617</v>
      </c>
      <c r="G1053" s="233"/>
      <c r="H1053" s="237">
        <v>1.6399999999999999</v>
      </c>
      <c r="I1053" s="238"/>
      <c r="J1053" s="233"/>
      <c r="K1053" s="233"/>
      <c r="L1053" s="239"/>
      <c r="M1053" s="240"/>
      <c r="N1053" s="241"/>
      <c r="O1053" s="241"/>
      <c r="P1053" s="241"/>
      <c r="Q1053" s="241"/>
      <c r="R1053" s="241"/>
      <c r="S1053" s="241"/>
      <c r="T1053" s="242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43" t="s">
        <v>159</v>
      </c>
      <c r="AU1053" s="243" t="s">
        <v>86</v>
      </c>
      <c r="AV1053" s="13" t="s">
        <v>86</v>
      </c>
      <c r="AW1053" s="13" t="s">
        <v>32</v>
      </c>
      <c r="AX1053" s="13" t="s">
        <v>76</v>
      </c>
      <c r="AY1053" s="243" t="s">
        <v>151</v>
      </c>
    </row>
    <row r="1054" s="14" customFormat="1">
      <c r="A1054" s="14"/>
      <c r="B1054" s="244"/>
      <c r="C1054" s="245"/>
      <c r="D1054" s="234" t="s">
        <v>159</v>
      </c>
      <c r="E1054" s="246" t="s">
        <v>1</v>
      </c>
      <c r="F1054" s="247" t="s">
        <v>161</v>
      </c>
      <c r="G1054" s="245"/>
      <c r="H1054" s="248">
        <v>1.6399999999999999</v>
      </c>
      <c r="I1054" s="249"/>
      <c r="J1054" s="245"/>
      <c r="K1054" s="245"/>
      <c r="L1054" s="250"/>
      <c r="M1054" s="251"/>
      <c r="N1054" s="252"/>
      <c r="O1054" s="252"/>
      <c r="P1054" s="252"/>
      <c r="Q1054" s="252"/>
      <c r="R1054" s="252"/>
      <c r="S1054" s="252"/>
      <c r="T1054" s="253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54" t="s">
        <v>159</v>
      </c>
      <c r="AU1054" s="254" t="s">
        <v>86</v>
      </c>
      <c r="AV1054" s="14" t="s">
        <v>158</v>
      </c>
      <c r="AW1054" s="14" t="s">
        <v>32</v>
      </c>
      <c r="AX1054" s="14" t="s">
        <v>84</v>
      </c>
      <c r="AY1054" s="254" t="s">
        <v>151</v>
      </c>
    </row>
    <row r="1055" s="2" customFormat="1">
      <c r="A1055" s="39"/>
      <c r="B1055" s="40"/>
      <c r="C1055" s="219" t="s">
        <v>741</v>
      </c>
      <c r="D1055" s="219" t="s">
        <v>153</v>
      </c>
      <c r="E1055" s="220" t="s">
        <v>1192</v>
      </c>
      <c r="F1055" s="221" t="s">
        <v>1193</v>
      </c>
      <c r="G1055" s="222" t="s">
        <v>244</v>
      </c>
      <c r="H1055" s="223">
        <v>11</v>
      </c>
      <c r="I1055" s="224"/>
      <c r="J1055" s="225">
        <f>ROUND(I1055*H1055,2)</f>
        <v>0</v>
      </c>
      <c r="K1055" s="221" t="s">
        <v>157</v>
      </c>
      <c r="L1055" s="45"/>
      <c r="M1055" s="226" t="s">
        <v>1</v>
      </c>
      <c r="N1055" s="227" t="s">
        <v>41</v>
      </c>
      <c r="O1055" s="92"/>
      <c r="P1055" s="228">
        <f>O1055*H1055</f>
        <v>0</v>
      </c>
      <c r="Q1055" s="228">
        <v>0</v>
      </c>
      <c r="R1055" s="228">
        <f>Q1055*H1055</f>
        <v>0</v>
      </c>
      <c r="S1055" s="228">
        <v>0</v>
      </c>
      <c r="T1055" s="229">
        <f>S1055*H1055</f>
        <v>0</v>
      </c>
      <c r="U1055" s="39"/>
      <c r="V1055" s="39"/>
      <c r="W1055" s="39"/>
      <c r="X1055" s="39"/>
      <c r="Y1055" s="39"/>
      <c r="Z1055" s="39"/>
      <c r="AA1055" s="39"/>
      <c r="AB1055" s="39"/>
      <c r="AC1055" s="39"/>
      <c r="AD1055" s="39"/>
      <c r="AE1055" s="39"/>
      <c r="AR1055" s="230" t="s">
        <v>199</v>
      </c>
      <c r="AT1055" s="230" t="s">
        <v>153</v>
      </c>
      <c r="AU1055" s="230" t="s">
        <v>86</v>
      </c>
      <c r="AY1055" s="18" t="s">
        <v>151</v>
      </c>
      <c r="BE1055" s="231">
        <f>IF(N1055="základní",J1055,0)</f>
        <v>0</v>
      </c>
      <c r="BF1055" s="231">
        <f>IF(N1055="snížená",J1055,0)</f>
        <v>0</v>
      </c>
      <c r="BG1055" s="231">
        <f>IF(N1055="zákl. přenesená",J1055,0)</f>
        <v>0</v>
      </c>
      <c r="BH1055" s="231">
        <f>IF(N1055="sníž. přenesená",J1055,0)</f>
        <v>0</v>
      </c>
      <c r="BI1055" s="231">
        <f>IF(N1055="nulová",J1055,0)</f>
        <v>0</v>
      </c>
      <c r="BJ1055" s="18" t="s">
        <v>84</v>
      </c>
      <c r="BK1055" s="231">
        <f>ROUND(I1055*H1055,2)</f>
        <v>0</v>
      </c>
      <c r="BL1055" s="18" t="s">
        <v>199</v>
      </c>
      <c r="BM1055" s="230" t="s">
        <v>1194</v>
      </c>
    </row>
    <row r="1056" s="15" customFormat="1">
      <c r="A1056" s="15"/>
      <c r="B1056" s="255"/>
      <c r="C1056" s="256"/>
      <c r="D1056" s="234" t="s">
        <v>159</v>
      </c>
      <c r="E1056" s="257" t="s">
        <v>1</v>
      </c>
      <c r="F1056" s="258" t="s">
        <v>1195</v>
      </c>
      <c r="G1056" s="256"/>
      <c r="H1056" s="257" t="s">
        <v>1</v>
      </c>
      <c r="I1056" s="259"/>
      <c r="J1056" s="256"/>
      <c r="K1056" s="256"/>
      <c r="L1056" s="260"/>
      <c r="M1056" s="261"/>
      <c r="N1056" s="262"/>
      <c r="O1056" s="262"/>
      <c r="P1056" s="262"/>
      <c r="Q1056" s="262"/>
      <c r="R1056" s="262"/>
      <c r="S1056" s="262"/>
      <c r="T1056" s="263"/>
      <c r="U1056" s="15"/>
      <c r="V1056" s="15"/>
      <c r="W1056" s="15"/>
      <c r="X1056" s="15"/>
      <c r="Y1056" s="15"/>
      <c r="Z1056" s="15"/>
      <c r="AA1056" s="15"/>
      <c r="AB1056" s="15"/>
      <c r="AC1056" s="15"/>
      <c r="AD1056" s="15"/>
      <c r="AE1056" s="15"/>
      <c r="AT1056" s="264" t="s">
        <v>159</v>
      </c>
      <c r="AU1056" s="264" t="s">
        <v>86</v>
      </c>
      <c r="AV1056" s="15" t="s">
        <v>84</v>
      </c>
      <c r="AW1056" s="15" t="s">
        <v>32</v>
      </c>
      <c r="AX1056" s="15" t="s">
        <v>76</v>
      </c>
      <c r="AY1056" s="264" t="s">
        <v>151</v>
      </c>
    </row>
    <row r="1057" s="13" customFormat="1">
      <c r="A1057" s="13"/>
      <c r="B1057" s="232"/>
      <c r="C1057" s="233"/>
      <c r="D1057" s="234" t="s">
        <v>159</v>
      </c>
      <c r="E1057" s="235" t="s">
        <v>1</v>
      </c>
      <c r="F1057" s="236" t="s">
        <v>1196</v>
      </c>
      <c r="G1057" s="233"/>
      <c r="H1057" s="237">
        <v>11</v>
      </c>
      <c r="I1057" s="238"/>
      <c r="J1057" s="233"/>
      <c r="K1057" s="233"/>
      <c r="L1057" s="239"/>
      <c r="M1057" s="240"/>
      <c r="N1057" s="241"/>
      <c r="O1057" s="241"/>
      <c r="P1057" s="241"/>
      <c r="Q1057" s="241"/>
      <c r="R1057" s="241"/>
      <c r="S1057" s="241"/>
      <c r="T1057" s="242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43" t="s">
        <v>159</v>
      </c>
      <c r="AU1057" s="243" t="s">
        <v>86</v>
      </c>
      <c r="AV1057" s="13" t="s">
        <v>86</v>
      </c>
      <c r="AW1057" s="13" t="s">
        <v>32</v>
      </c>
      <c r="AX1057" s="13" t="s">
        <v>76</v>
      </c>
      <c r="AY1057" s="243" t="s">
        <v>151</v>
      </c>
    </row>
    <row r="1058" s="14" customFormat="1">
      <c r="A1058" s="14"/>
      <c r="B1058" s="244"/>
      <c r="C1058" s="245"/>
      <c r="D1058" s="234" t="s">
        <v>159</v>
      </c>
      <c r="E1058" s="246" t="s">
        <v>1</v>
      </c>
      <c r="F1058" s="247" t="s">
        <v>161</v>
      </c>
      <c r="G1058" s="245"/>
      <c r="H1058" s="248">
        <v>11</v>
      </c>
      <c r="I1058" s="249"/>
      <c r="J1058" s="245"/>
      <c r="K1058" s="245"/>
      <c r="L1058" s="250"/>
      <c r="M1058" s="251"/>
      <c r="N1058" s="252"/>
      <c r="O1058" s="252"/>
      <c r="P1058" s="252"/>
      <c r="Q1058" s="252"/>
      <c r="R1058" s="252"/>
      <c r="S1058" s="252"/>
      <c r="T1058" s="253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54" t="s">
        <v>159</v>
      </c>
      <c r="AU1058" s="254" t="s">
        <v>86</v>
      </c>
      <c r="AV1058" s="14" t="s">
        <v>158</v>
      </c>
      <c r="AW1058" s="14" t="s">
        <v>32</v>
      </c>
      <c r="AX1058" s="14" t="s">
        <v>84</v>
      </c>
      <c r="AY1058" s="254" t="s">
        <v>151</v>
      </c>
    </row>
    <row r="1059" s="2" customFormat="1" ht="33" customHeight="1">
      <c r="A1059" s="39"/>
      <c r="B1059" s="40"/>
      <c r="C1059" s="265" t="s">
        <v>1197</v>
      </c>
      <c r="D1059" s="265" t="s">
        <v>219</v>
      </c>
      <c r="E1059" s="266" t="s">
        <v>1198</v>
      </c>
      <c r="F1059" s="267" t="s">
        <v>1199</v>
      </c>
      <c r="G1059" s="268" t="s">
        <v>244</v>
      </c>
      <c r="H1059" s="269">
        <v>11</v>
      </c>
      <c r="I1059" s="270"/>
      <c r="J1059" s="271">
        <f>ROUND(I1059*H1059,2)</f>
        <v>0</v>
      </c>
      <c r="K1059" s="267" t="s">
        <v>1</v>
      </c>
      <c r="L1059" s="272"/>
      <c r="M1059" s="273" t="s">
        <v>1</v>
      </c>
      <c r="N1059" s="274" t="s">
        <v>41</v>
      </c>
      <c r="O1059" s="92"/>
      <c r="P1059" s="228">
        <f>O1059*H1059</f>
        <v>0</v>
      </c>
      <c r="Q1059" s="228">
        <v>0</v>
      </c>
      <c r="R1059" s="228">
        <f>Q1059*H1059</f>
        <v>0</v>
      </c>
      <c r="S1059" s="228">
        <v>0</v>
      </c>
      <c r="T1059" s="229">
        <f>S1059*H1059</f>
        <v>0</v>
      </c>
      <c r="U1059" s="39"/>
      <c r="V1059" s="39"/>
      <c r="W1059" s="39"/>
      <c r="X1059" s="39"/>
      <c r="Y1059" s="39"/>
      <c r="Z1059" s="39"/>
      <c r="AA1059" s="39"/>
      <c r="AB1059" s="39"/>
      <c r="AC1059" s="39"/>
      <c r="AD1059" s="39"/>
      <c r="AE1059" s="39"/>
      <c r="AR1059" s="230" t="s">
        <v>245</v>
      </c>
      <c r="AT1059" s="230" t="s">
        <v>219</v>
      </c>
      <c r="AU1059" s="230" t="s">
        <v>86</v>
      </c>
      <c r="AY1059" s="18" t="s">
        <v>151</v>
      </c>
      <c r="BE1059" s="231">
        <f>IF(N1059="základní",J1059,0)</f>
        <v>0</v>
      </c>
      <c r="BF1059" s="231">
        <f>IF(N1059="snížená",J1059,0)</f>
        <v>0</v>
      </c>
      <c r="BG1059" s="231">
        <f>IF(N1059="zákl. přenesená",J1059,0)</f>
        <v>0</v>
      </c>
      <c r="BH1059" s="231">
        <f>IF(N1059="sníž. přenesená",J1059,0)</f>
        <v>0</v>
      </c>
      <c r="BI1059" s="231">
        <f>IF(N1059="nulová",J1059,0)</f>
        <v>0</v>
      </c>
      <c r="BJ1059" s="18" t="s">
        <v>84</v>
      </c>
      <c r="BK1059" s="231">
        <f>ROUND(I1059*H1059,2)</f>
        <v>0</v>
      </c>
      <c r="BL1059" s="18" t="s">
        <v>199</v>
      </c>
      <c r="BM1059" s="230" t="s">
        <v>1200</v>
      </c>
    </row>
    <row r="1060" s="2" customFormat="1">
      <c r="A1060" s="39"/>
      <c r="B1060" s="40"/>
      <c r="C1060" s="219" t="s">
        <v>746</v>
      </c>
      <c r="D1060" s="219" t="s">
        <v>153</v>
      </c>
      <c r="E1060" s="220" t="s">
        <v>1201</v>
      </c>
      <c r="F1060" s="221" t="s">
        <v>1202</v>
      </c>
      <c r="G1060" s="222" t="s">
        <v>232</v>
      </c>
      <c r="H1060" s="223">
        <v>7.9050000000000002</v>
      </c>
      <c r="I1060" s="224"/>
      <c r="J1060" s="225">
        <f>ROUND(I1060*H1060,2)</f>
        <v>0</v>
      </c>
      <c r="K1060" s="221" t="s">
        <v>1</v>
      </c>
      <c r="L1060" s="45"/>
      <c r="M1060" s="226" t="s">
        <v>1</v>
      </c>
      <c r="N1060" s="227" t="s">
        <v>41</v>
      </c>
      <c r="O1060" s="92"/>
      <c r="P1060" s="228">
        <f>O1060*H1060</f>
        <v>0</v>
      </c>
      <c r="Q1060" s="228">
        <v>0</v>
      </c>
      <c r="R1060" s="228">
        <f>Q1060*H1060</f>
        <v>0</v>
      </c>
      <c r="S1060" s="228">
        <v>0</v>
      </c>
      <c r="T1060" s="229">
        <f>S1060*H1060</f>
        <v>0</v>
      </c>
      <c r="U1060" s="39"/>
      <c r="V1060" s="39"/>
      <c r="W1060" s="39"/>
      <c r="X1060" s="39"/>
      <c r="Y1060" s="39"/>
      <c r="Z1060" s="39"/>
      <c r="AA1060" s="39"/>
      <c r="AB1060" s="39"/>
      <c r="AC1060" s="39"/>
      <c r="AD1060" s="39"/>
      <c r="AE1060" s="39"/>
      <c r="AR1060" s="230" t="s">
        <v>199</v>
      </c>
      <c r="AT1060" s="230" t="s">
        <v>153</v>
      </c>
      <c r="AU1060" s="230" t="s">
        <v>86</v>
      </c>
      <c r="AY1060" s="18" t="s">
        <v>151</v>
      </c>
      <c r="BE1060" s="231">
        <f>IF(N1060="základní",J1060,0)</f>
        <v>0</v>
      </c>
      <c r="BF1060" s="231">
        <f>IF(N1060="snížená",J1060,0)</f>
        <v>0</v>
      </c>
      <c r="BG1060" s="231">
        <f>IF(N1060="zákl. přenesená",J1060,0)</f>
        <v>0</v>
      </c>
      <c r="BH1060" s="231">
        <f>IF(N1060="sníž. přenesená",J1060,0)</f>
        <v>0</v>
      </c>
      <c r="BI1060" s="231">
        <f>IF(N1060="nulová",J1060,0)</f>
        <v>0</v>
      </c>
      <c r="BJ1060" s="18" t="s">
        <v>84</v>
      </c>
      <c r="BK1060" s="231">
        <f>ROUND(I1060*H1060,2)</f>
        <v>0</v>
      </c>
      <c r="BL1060" s="18" t="s">
        <v>199</v>
      </c>
      <c r="BM1060" s="230" t="s">
        <v>1203</v>
      </c>
    </row>
    <row r="1061" s="15" customFormat="1">
      <c r="A1061" s="15"/>
      <c r="B1061" s="255"/>
      <c r="C1061" s="256"/>
      <c r="D1061" s="234" t="s">
        <v>159</v>
      </c>
      <c r="E1061" s="257" t="s">
        <v>1</v>
      </c>
      <c r="F1061" s="258" t="s">
        <v>1204</v>
      </c>
      <c r="G1061" s="256"/>
      <c r="H1061" s="257" t="s">
        <v>1</v>
      </c>
      <c r="I1061" s="259"/>
      <c r="J1061" s="256"/>
      <c r="K1061" s="256"/>
      <c r="L1061" s="260"/>
      <c r="M1061" s="261"/>
      <c r="N1061" s="262"/>
      <c r="O1061" s="262"/>
      <c r="P1061" s="262"/>
      <c r="Q1061" s="262"/>
      <c r="R1061" s="262"/>
      <c r="S1061" s="262"/>
      <c r="T1061" s="263"/>
      <c r="U1061" s="15"/>
      <c r="V1061" s="15"/>
      <c r="W1061" s="15"/>
      <c r="X1061" s="15"/>
      <c r="Y1061" s="15"/>
      <c r="Z1061" s="15"/>
      <c r="AA1061" s="15"/>
      <c r="AB1061" s="15"/>
      <c r="AC1061" s="15"/>
      <c r="AD1061" s="15"/>
      <c r="AE1061" s="15"/>
      <c r="AT1061" s="264" t="s">
        <v>159</v>
      </c>
      <c r="AU1061" s="264" t="s">
        <v>86</v>
      </c>
      <c r="AV1061" s="15" t="s">
        <v>84</v>
      </c>
      <c r="AW1061" s="15" t="s">
        <v>32</v>
      </c>
      <c r="AX1061" s="15" t="s">
        <v>76</v>
      </c>
      <c r="AY1061" s="264" t="s">
        <v>151</v>
      </c>
    </row>
    <row r="1062" s="15" customFormat="1">
      <c r="A1062" s="15"/>
      <c r="B1062" s="255"/>
      <c r="C1062" s="256"/>
      <c r="D1062" s="234" t="s">
        <v>159</v>
      </c>
      <c r="E1062" s="257" t="s">
        <v>1</v>
      </c>
      <c r="F1062" s="258" t="s">
        <v>1205</v>
      </c>
      <c r="G1062" s="256"/>
      <c r="H1062" s="257" t="s">
        <v>1</v>
      </c>
      <c r="I1062" s="259"/>
      <c r="J1062" s="256"/>
      <c r="K1062" s="256"/>
      <c r="L1062" s="260"/>
      <c r="M1062" s="261"/>
      <c r="N1062" s="262"/>
      <c r="O1062" s="262"/>
      <c r="P1062" s="262"/>
      <c r="Q1062" s="262"/>
      <c r="R1062" s="262"/>
      <c r="S1062" s="262"/>
      <c r="T1062" s="263"/>
      <c r="U1062" s="15"/>
      <c r="V1062" s="15"/>
      <c r="W1062" s="15"/>
      <c r="X1062" s="15"/>
      <c r="Y1062" s="15"/>
      <c r="Z1062" s="15"/>
      <c r="AA1062" s="15"/>
      <c r="AB1062" s="15"/>
      <c r="AC1062" s="15"/>
      <c r="AD1062" s="15"/>
      <c r="AE1062" s="15"/>
      <c r="AT1062" s="264" t="s">
        <v>159</v>
      </c>
      <c r="AU1062" s="264" t="s">
        <v>86</v>
      </c>
      <c r="AV1062" s="15" t="s">
        <v>84</v>
      </c>
      <c r="AW1062" s="15" t="s">
        <v>32</v>
      </c>
      <c r="AX1062" s="15" t="s">
        <v>76</v>
      </c>
      <c r="AY1062" s="264" t="s">
        <v>151</v>
      </c>
    </row>
    <row r="1063" s="13" customFormat="1">
      <c r="A1063" s="13"/>
      <c r="B1063" s="232"/>
      <c r="C1063" s="233"/>
      <c r="D1063" s="234" t="s">
        <v>159</v>
      </c>
      <c r="E1063" s="235" t="s">
        <v>1</v>
      </c>
      <c r="F1063" s="236" t="s">
        <v>1206</v>
      </c>
      <c r="G1063" s="233"/>
      <c r="H1063" s="237">
        <v>7.9050000000000002</v>
      </c>
      <c r="I1063" s="238"/>
      <c r="J1063" s="233"/>
      <c r="K1063" s="233"/>
      <c r="L1063" s="239"/>
      <c r="M1063" s="240"/>
      <c r="N1063" s="241"/>
      <c r="O1063" s="241"/>
      <c r="P1063" s="241"/>
      <c r="Q1063" s="241"/>
      <c r="R1063" s="241"/>
      <c r="S1063" s="241"/>
      <c r="T1063" s="242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43" t="s">
        <v>159</v>
      </c>
      <c r="AU1063" s="243" t="s">
        <v>86</v>
      </c>
      <c r="AV1063" s="13" t="s">
        <v>86</v>
      </c>
      <c r="AW1063" s="13" t="s">
        <v>32</v>
      </c>
      <c r="AX1063" s="13" t="s">
        <v>76</v>
      </c>
      <c r="AY1063" s="243" t="s">
        <v>151</v>
      </c>
    </row>
    <row r="1064" s="14" customFormat="1">
      <c r="A1064" s="14"/>
      <c r="B1064" s="244"/>
      <c r="C1064" s="245"/>
      <c r="D1064" s="234" t="s">
        <v>159</v>
      </c>
      <c r="E1064" s="246" t="s">
        <v>1</v>
      </c>
      <c r="F1064" s="247" t="s">
        <v>161</v>
      </c>
      <c r="G1064" s="245"/>
      <c r="H1064" s="248">
        <v>7.9050000000000002</v>
      </c>
      <c r="I1064" s="249"/>
      <c r="J1064" s="245"/>
      <c r="K1064" s="245"/>
      <c r="L1064" s="250"/>
      <c r="M1064" s="251"/>
      <c r="N1064" s="252"/>
      <c r="O1064" s="252"/>
      <c r="P1064" s="252"/>
      <c r="Q1064" s="252"/>
      <c r="R1064" s="252"/>
      <c r="S1064" s="252"/>
      <c r="T1064" s="253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54" t="s">
        <v>159</v>
      </c>
      <c r="AU1064" s="254" t="s">
        <v>86</v>
      </c>
      <c r="AV1064" s="14" t="s">
        <v>158</v>
      </c>
      <c r="AW1064" s="14" t="s">
        <v>32</v>
      </c>
      <c r="AX1064" s="14" t="s">
        <v>84</v>
      </c>
      <c r="AY1064" s="254" t="s">
        <v>151</v>
      </c>
    </row>
    <row r="1065" s="2" customFormat="1" ht="16.5" customHeight="1">
      <c r="A1065" s="39"/>
      <c r="B1065" s="40"/>
      <c r="C1065" s="219" t="s">
        <v>1207</v>
      </c>
      <c r="D1065" s="219" t="s">
        <v>153</v>
      </c>
      <c r="E1065" s="220" t="s">
        <v>1208</v>
      </c>
      <c r="F1065" s="221" t="s">
        <v>1209</v>
      </c>
      <c r="G1065" s="222" t="s">
        <v>244</v>
      </c>
      <c r="H1065" s="223">
        <v>2.6000000000000001</v>
      </c>
      <c r="I1065" s="224"/>
      <c r="J1065" s="225">
        <f>ROUND(I1065*H1065,2)</f>
        <v>0</v>
      </c>
      <c r="K1065" s="221" t="s">
        <v>1</v>
      </c>
      <c r="L1065" s="45"/>
      <c r="M1065" s="226" t="s">
        <v>1</v>
      </c>
      <c r="N1065" s="227" t="s">
        <v>41</v>
      </c>
      <c r="O1065" s="92"/>
      <c r="P1065" s="228">
        <f>O1065*H1065</f>
        <v>0</v>
      </c>
      <c r="Q1065" s="228">
        <v>0</v>
      </c>
      <c r="R1065" s="228">
        <f>Q1065*H1065</f>
        <v>0</v>
      </c>
      <c r="S1065" s="228">
        <v>0</v>
      </c>
      <c r="T1065" s="229">
        <f>S1065*H1065</f>
        <v>0</v>
      </c>
      <c r="U1065" s="39"/>
      <c r="V1065" s="39"/>
      <c r="W1065" s="39"/>
      <c r="X1065" s="39"/>
      <c r="Y1065" s="39"/>
      <c r="Z1065" s="39"/>
      <c r="AA1065" s="39"/>
      <c r="AB1065" s="39"/>
      <c r="AC1065" s="39"/>
      <c r="AD1065" s="39"/>
      <c r="AE1065" s="39"/>
      <c r="AR1065" s="230" t="s">
        <v>199</v>
      </c>
      <c r="AT1065" s="230" t="s">
        <v>153</v>
      </c>
      <c r="AU1065" s="230" t="s">
        <v>86</v>
      </c>
      <c r="AY1065" s="18" t="s">
        <v>151</v>
      </c>
      <c r="BE1065" s="231">
        <f>IF(N1065="základní",J1065,0)</f>
        <v>0</v>
      </c>
      <c r="BF1065" s="231">
        <f>IF(N1065="snížená",J1065,0)</f>
        <v>0</v>
      </c>
      <c r="BG1065" s="231">
        <f>IF(N1065="zákl. přenesená",J1065,0)</f>
        <v>0</v>
      </c>
      <c r="BH1065" s="231">
        <f>IF(N1065="sníž. přenesená",J1065,0)</f>
        <v>0</v>
      </c>
      <c r="BI1065" s="231">
        <f>IF(N1065="nulová",J1065,0)</f>
        <v>0</v>
      </c>
      <c r="BJ1065" s="18" t="s">
        <v>84</v>
      </c>
      <c r="BK1065" s="231">
        <f>ROUND(I1065*H1065,2)</f>
        <v>0</v>
      </c>
      <c r="BL1065" s="18" t="s">
        <v>199</v>
      </c>
      <c r="BM1065" s="230" t="s">
        <v>1210</v>
      </c>
    </row>
    <row r="1066" s="13" customFormat="1">
      <c r="A1066" s="13"/>
      <c r="B1066" s="232"/>
      <c r="C1066" s="233"/>
      <c r="D1066" s="234" t="s">
        <v>159</v>
      </c>
      <c r="E1066" s="235" t="s">
        <v>1</v>
      </c>
      <c r="F1066" s="236" t="s">
        <v>1211</v>
      </c>
      <c r="G1066" s="233"/>
      <c r="H1066" s="237">
        <v>2.6000000000000001</v>
      </c>
      <c r="I1066" s="238"/>
      <c r="J1066" s="233"/>
      <c r="K1066" s="233"/>
      <c r="L1066" s="239"/>
      <c r="M1066" s="240"/>
      <c r="N1066" s="241"/>
      <c r="O1066" s="241"/>
      <c r="P1066" s="241"/>
      <c r="Q1066" s="241"/>
      <c r="R1066" s="241"/>
      <c r="S1066" s="241"/>
      <c r="T1066" s="242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43" t="s">
        <v>159</v>
      </c>
      <c r="AU1066" s="243" t="s">
        <v>86</v>
      </c>
      <c r="AV1066" s="13" t="s">
        <v>86</v>
      </c>
      <c r="AW1066" s="13" t="s">
        <v>32</v>
      </c>
      <c r="AX1066" s="13" t="s">
        <v>76</v>
      </c>
      <c r="AY1066" s="243" t="s">
        <v>151</v>
      </c>
    </row>
    <row r="1067" s="14" customFormat="1">
      <c r="A1067" s="14"/>
      <c r="B1067" s="244"/>
      <c r="C1067" s="245"/>
      <c r="D1067" s="234" t="s">
        <v>159</v>
      </c>
      <c r="E1067" s="246" t="s">
        <v>1</v>
      </c>
      <c r="F1067" s="247" t="s">
        <v>161</v>
      </c>
      <c r="G1067" s="245"/>
      <c r="H1067" s="248">
        <v>2.6000000000000001</v>
      </c>
      <c r="I1067" s="249"/>
      <c r="J1067" s="245"/>
      <c r="K1067" s="245"/>
      <c r="L1067" s="250"/>
      <c r="M1067" s="251"/>
      <c r="N1067" s="252"/>
      <c r="O1067" s="252"/>
      <c r="P1067" s="252"/>
      <c r="Q1067" s="252"/>
      <c r="R1067" s="252"/>
      <c r="S1067" s="252"/>
      <c r="T1067" s="253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4" t="s">
        <v>159</v>
      </c>
      <c r="AU1067" s="254" t="s">
        <v>86</v>
      </c>
      <c r="AV1067" s="14" t="s">
        <v>158</v>
      </c>
      <c r="AW1067" s="14" t="s">
        <v>32</v>
      </c>
      <c r="AX1067" s="14" t="s">
        <v>84</v>
      </c>
      <c r="AY1067" s="254" t="s">
        <v>151</v>
      </c>
    </row>
    <row r="1068" s="2" customFormat="1" ht="16.5" customHeight="1">
      <c r="A1068" s="39"/>
      <c r="B1068" s="40"/>
      <c r="C1068" s="219" t="s">
        <v>750</v>
      </c>
      <c r="D1068" s="219" t="s">
        <v>153</v>
      </c>
      <c r="E1068" s="220" t="s">
        <v>1212</v>
      </c>
      <c r="F1068" s="221" t="s">
        <v>1213</v>
      </c>
      <c r="G1068" s="222" t="s">
        <v>232</v>
      </c>
      <c r="H1068" s="223">
        <v>5.3540000000000001</v>
      </c>
      <c r="I1068" s="224"/>
      <c r="J1068" s="225">
        <f>ROUND(I1068*H1068,2)</f>
        <v>0</v>
      </c>
      <c r="K1068" s="221" t="s">
        <v>157</v>
      </c>
      <c r="L1068" s="45"/>
      <c r="M1068" s="226" t="s">
        <v>1</v>
      </c>
      <c r="N1068" s="227" t="s">
        <v>41</v>
      </c>
      <c r="O1068" s="92"/>
      <c r="P1068" s="228">
        <f>O1068*H1068</f>
        <v>0</v>
      </c>
      <c r="Q1068" s="228">
        <v>0</v>
      </c>
      <c r="R1068" s="228">
        <f>Q1068*H1068</f>
        <v>0</v>
      </c>
      <c r="S1068" s="228">
        <v>0</v>
      </c>
      <c r="T1068" s="229">
        <f>S1068*H1068</f>
        <v>0</v>
      </c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R1068" s="230" t="s">
        <v>199</v>
      </c>
      <c r="AT1068" s="230" t="s">
        <v>153</v>
      </c>
      <c r="AU1068" s="230" t="s">
        <v>86</v>
      </c>
      <c r="AY1068" s="18" t="s">
        <v>151</v>
      </c>
      <c r="BE1068" s="231">
        <f>IF(N1068="základní",J1068,0)</f>
        <v>0</v>
      </c>
      <c r="BF1068" s="231">
        <f>IF(N1068="snížená",J1068,0)</f>
        <v>0</v>
      </c>
      <c r="BG1068" s="231">
        <f>IF(N1068="zákl. přenesená",J1068,0)</f>
        <v>0</v>
      </c>
      <c r="BH1068" s="231">
        <f>IF(N1068="sníž. přenesená",J1068,0)</f>
        <v>0</v>
      </c>
      <c r="BI1068" s="231">
        <f>IF(N1068="nulová",J1068,0)</f>
        <v>0</v>
      </c>
      <c r="BJ1068" s="18" t="s">
        <v>84</v>
      </c>
      <c r="BK1068" s="231">
        <f>ROUND(I1068*H1068,2)</f>
        <v>0</v>
      </c>
      <c r="BL1068" s="18" t="s">
        <v>199</v>
      </c>
      <c r="BM1068" s="230" t="s">
        <v>1214</v>
      </c>
    </row>
    <row r="1069" s="15" customFormat="1">
      <c r="A1069" s="15"/>
      <c r="B1069" s="255"/>
      <c r="C1069" s="256"/>
      <c r="D1069" s="234" t="s">
        <v>159</v>
      </c>
      <c r="E1069" s="257" t="s">
        <v>1</v>
      </c>
      <c r="F1069" s="258" t="s">
        <v>825</v>
      </c>
      <c r="G1069" s="256"/>
      <c r="H1069" s="257" t="s">
        <v>1</v>
      </c>
      <c r="I1069" s="259"/>
      <c r="J1069" s="256"/>
      <c r="K1069" s="256"/>
      <c r="L1069" s="260"/>
      <c r="M1069" s="261"/>
      <c r="N1069" s="262"/>
      <c r="O1069" s="262"/>
      <c r="P1069" s="262"/>
      <c r="Q1069" s="262"/>
      <c r="R1069" s="262"/>
      <c r="S1069" s="262"/>
      <c r="T1069" s="263"/>
      <c r="U1069" s="15"/>
      <c r="V1069" s="15"/>
      <c r="W1069" s="15"/>
      <c r="X1069" s="15"/>
      <c r="Y1069" s="15"/>
      <c r="Z1069" s="15"/>
      <c r="AA1069" s="15"/>
      <c r="AB1069" s="15"/>
      <c r="AC1069" s="15"/>
      <c r="AD1069" s="15"/>
      <c r="AE1069" s="15"/>
      <c r="AT1069" s="264" t="s">
        <v>159</v>
      </c>
      <c r="AU1069" s="264" t="s">
        <v>86</v>
      </c>
      <c r="AV1069" s="15" t="s">
        <v>84</v>
      </c>
      <c r="AW1069" s="15" t="s">
        <v>32</v>
      </c>
      <c r="AX1069" s="15" t="s">
        <v>76</v>
      </c>
      <c r="AY1069" s="264" t="s">
        <v>151</v>
      </c>
    </row>
    <row r="1070" s="13" customFormat="1">
      <c r="A1070" s="13"/>
      <c r="B1070" s="232"/>
      <c r="C1070" s="233"/>
      <c r="D1070" s="234" t="s">
        <v>159</v>
      </c>
      <c r="E1070" s="235" t="s">
        <v>1</v>
      </c>
      <c r="F1070" s="236" t="s">
        <v>1215</v>
      </c>
      <c r="G1070" s="233"/>
      <c r="H1070" s="237">
        <v>5.3540000000000001</v>
      </c>
      <c r="I1070" s="238"/>
      <c r="J1070" s="233"/>
      <c r="K1070" s="233"/>
      <c r="L1070" s="239"/>
      <c r="M1070" s="240"/>
      <c r="N1070" s="241"/>
      <c r="O1070" s="241"/>
      <c r="P1070" s="241"/>
      <c r="Q1070" s="241"/>
      <c r="R1070" s="241"/>
      <c r="S1070" s="241"/>
      <c r="T1070" s="242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43" t="s">
        <v>159</v>
      </c>
      <c r="AU1070" s="243" t="s">
        <v>86</v>
      </c>
      <c r="AV1070" s="13" t="s">
        <v>86</v>
      </c>
      <c r="AW1070" s="13" t="s">
        <v>32</v>
      </c>
      <c r="AX1070" s="13" t="s">
        <v>76</v>
      </c>
      <c r="AY1070" s="243" t="s">
        <v>151</v>
      </c>
    </row>
    <row r="1071" s="14" customFormat="1">
      <c r="A1071" s="14"/>
      <c r="B1071" s="244"/>
      <c r="C1071" s="245"/>
      <c r="D1071" s="234" t="s">
        <v>159</v>
      </c>
      <c r="E1071" s="246" t="s">
        <v>1</v>
      </c>
      <c r="F1071" s="247" t="s">
        <v>161</v>
      </c>
      <c r="G1071" s="245"/>
      <c r="H1071" s="248">
        <v>5.3540000000000001</v>
      </c>
      <c r="I1071" s="249"/>
      <c r="J1071" s="245"/>
      <c r="K1071" s="245"/>
      <c r="L1071" s="250"/>
      <c r="M1071" s="251"/>
      <c r="N1071" s="252"/>
      <c r="O1071" s="252"/>
      <c r="P1071" s="252"/>
      <c r="Q1071" s="252"/>
      <c r="R1071" s="252"/>
      <c r="S1071" s="252"/>
      <c r="T1071" s="253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54" t="s">
        <v>159</v>
      </c>
      <c r="AU1071" s="254" t="s">
        <v>86</v>
      </c>
      <c r="AV1071" s="14" t="s">
        <v>158</v>
      </c>
      <c r="AW1071" s="14" t="s">
        <v>32</v>
      </c>
      <c r="AX1071" s="14" t="s">
        <v>84</v>
      </c>
      <c r="AY1071" s="254" t="s">
        <v>151</v>
      </c>
    </row>
    <row r="1072" s="2" customFormat="1" ht="44.25" customHeight="1">
      <c r="A1072" s="39"/>
      <c r="B1072" s="40"/>
      <c r="C1072" s="219" t="s">
        <v>1216</v>
      </c>
      <c r="D1072" s="219" t="s">
        <v>153</v>
      </c>
      <c r="E1072" s="220" t="s">
        <v>1217</v>
      </c>
      <c r="F1072" s="221" t="s">
        <v>1218</v>
      </c>
      <c r="G1072" s="222" t="s">
        <v>198</v>
      </c>
      <c r="H1072" s="223">
        <v>1</v>
      </c>
      <c r="I1072" s="224"/>
      <c r="J1072" s="225">
        <f>ROUND(I1072*H1072,2)</f>
        <v>0</v>
      </c>
      <c r="K1072" s="221" t="s">
        <v>1</v>
      </c>
      <c r="L1072" s="45"/>
      <c r="M1072" s="226" t="s">
        <v>1</v>
      </c>
      <c r="N1072" s="227" t="s">
        <v>41</v>
      </c>
      <c r="O1072" s="92"/>
      <c r="P1072" s="228">
        <f>O1072*H1072</f>
        <v>0</v>
      </c>
      <c r="Q1072" s="228">
        <v>0</v>
      </c>
      <c r="R1072" s="228">
        <f>Q1072*H1072</f>
        <v>0</v>
      </c>
      <c r="S1072" s="228">
        <v>0</v>
      </c>
      <c r="T1072" s="229">
        <f>S1072*H1072</f>
        <v>0</v>
      </c>
      <c r="U1072" s="39"/>
      <c r="V1072" s="39"/>
      <c r="W1072" s="39"/>
      <c r="X1072" s="39"/>
      <c r="Y1072" s="39"/>
      <c r="Z1072" s="39"/>
      <c r="AA1072" s="39"/>
      <c r="AB1072" s="39"/>
      <c r="AC1072" s="39"/>
      <c r="AD1072" s="39"/>
      <c r="AE1072" s="39"/>
      <c r="AR1072" s="230" t="s">
        <v>199</v>
      </c>
      <c r="AT1072" s="230" t="s">
        <v>153</v>
      </c>
      <c r="AU1072" s="230" t="s">
        <v>86</v>
      </c>
      <c r="AY1072" s="18" t="s">
        <v>151</v>
      </c>
      <c r="BE1072" s="231">
        <f>IF(N1072="základní",J1072,0)</f>
        <v>0</v>
      </c>
      <c r="BF1072" s="231">
        <f>IF(N1072="snížená",J1072,0)</f>
        <v>0</v>
      </c>
      <c r="BG1072" s="231">
        <f>IF(N1072="zákl. přenesená",J1072,0)</f>
        <v>0</v>
      </c>
      <c r="BH1072" s="231">
        <f>IF(N1072="sníž. přenesená",J1072,0)</f>
        <v>0</v>
      </c>
      <c r="BI1072" s="231">
        <f>IF(N1072="nulová",J1072,0)</f>
        <v>0</v>
      </c>
      <c r="BJ1072" s="18" t="s">
        <v>84</v>
      </c>
      <c r="BK1072" s="231">
        <f>ROUND(I1072*H1072,2)</f>
        <v>0</v>
      </c>
      <c r="BL1072" s="18" t="s">
        <v>199</v>
      </c>
      <c r="BM1072" s="230" t="s">
        <v>1219</v>
      </c>
    </row>
    <row r="1073" s="15" customFormat="1">
      <c r="A1073" s="15"/>
      <c r="B1073" s="255"/>
      <c r="C1073" s="256"/>
      <c r="D1073" s="234" t="s">
        <v>159</v>
      </c>
      <c r="E1073" s="257" t="s">
        <v>1</v>
      </c>
      <c r="F1073" s="258" t="s">
        <v>1204</v>
      </c>
      <c r="G1073" s="256"/>
      <c r="H1073" s="257" t="s">
        <v>1</v>
      </c>
      <c r="I1073" s="259"/>
      <c r="J1073" s="256"/>
      <c r="K1073" s="256"/>
      <c r="L1073" s="260"/>
      <c r="M1073" s="261"/>
      <c r="N1073" s="262"/>
      <c r="O1073" s="262"/>
      <c r="P1073" s="262"/>
      <c r="Q1073" s="262"/>
      <c r="R1073" s="262"/>
      <c r="S1073" s="262"/>
      <c r="T1073" s="263"/>
      <c r="U1073" s="15"/>
      <c r="V1073" s="15"/>
      <c r="W1073" s="15"/>
      <c r="X1073" s="15"/>
      <c r="Y1073" s="15"/>
      <c r="Z1073" s="15"/>
      <c r="AA1073" s="15"/>
      <c r="AB1073" s="15"/>
      <c r="AC1073" s="15"/>
      <c r="AD1073" s="15"/>
      <c r="AE1073" s="15"/>
      <c r="AT1073" s="264" t="s">
        <v>159</v>
      </c>
      <c r="AU1073" s="264" t="s">
        <v>86</v>
      </c>
      <c r="AV1073" s="15" t="s">
        <v>84</v>
      </c>
      <c r="AW1073" s="15" t="s">
        <v>32</v>
      </c>
      <c r="AX1073" s="15" t="s">
        <v>76</v>
      </c>
      <c r="AY1073" s="264" t="s">
        <v>151</v>
      </c>
    </row>
    <row r="1074" s="13" customFormat="1">
      <c r="A1074" s="13"/>
      <c r="B1074" s="232"/>
      <c r="C1074" s="233"/>
      <c r="D1074" s="234" t="s">
        <v>159</v>
      </c>
      <c r="E1074" s="235" t="s">
        <v>1</v>
      </c>
      <c r="F1074" s="236" t="s">
        <v>1220</v>
      </c>
      <c r="G1074" s="233"/>
      <c r="H1074" s="237">
        <v>1</v>
      </c>
      <c r="I1074" s="238"/>
      <c r="J1074" s="233"/>
      <c r="K1074" s="233"/>
      <c r="L1074" s="239"/>
      <c r="M1074" s="240"/>
      <c r="N1074" s="241"/>
      <c r="O1074" s="241"/>
      <c r="P1074" s="241"/>
      <c r="Q1074" s="241"/>
      <c r="R1074" s="241"/>
      <c r="S1074" s="241"/>
      <c r="T1074" s="242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43" t="s">
        <v>159</v>
      </c>
      <c r="AU1074" s="243" t="s">
        <v>86</v>
      </c>
      <c r="AV1074" s="13" t="s">
        <v>86</v>
      </c>
      <c r="AW1074" s="13" t="s">
        <v>32</v>
      </c>
      <c r="AX1074" s="13" t="s">
        <v>76</v>
      </c>
      <c r="AY1074" s="243" t="s">
        <v>151</v>
      </c>
    </row>
    <row r="1075" s="14" customFormat="1">
      <c r="A1075" s="14"/>
      <c r="B1075" s="244"/>
      <c r="C1075" s="245"/>
      <c r="D1075" s="234" t="s">
        <v>159</v>
      </c>
      <c r="E1075" s="246" t="s">
        <v>1</v>
      </c>
      <c r="F1075" s="247" t="s">
        <v>161</v>
      </c>
      <c r="G1075" s="245"/>
      <c r="H1075" s="248">
        <v>1</v>
      </c>
      <c r="I1075" s="249"/>
      <c r="J1075" s="245"/>
      <c r="K1075" s="245"/>
      <c r="L1075" s="250"/>
      <c r="M1075" s="251"/>
      <c r="N1075" s="252"/>
      <c r="O1075" s="252"/>
      <c r="P1075" s="252"/>
      <c r="Q1075" s="252"/>
      <c r="R1075" s="252"/>
      <c r="S1075" s="252"/>
      <c r="T1075" s="253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54" t="s">
        <v>159</v>
      </c>
      <c r="AU1075" s="254" t="s">
        <v>86</v>
      </c>
      <c r="AV1075" s="14" t="s">
        <v>158</v>
      </c>
      <c r="AW1075" s="14" t="s">
        <v>32</v>
      </c>
      <c r="AX1075" s="14" t="s">
        <v>84</v>
      </c>
      <c r="AY1075" s="254" t="s">
        <v>151</v>
      </c>
    </row>
    <row r="1076" s="2" customFormat="1">
      <c r="A1076" s="39"/>
      <c r="B1076" s="40"/>
      <c r="C1076" s="219" t="s">
        <v>755</v>
      </c>
      <c r="D1076" s="219" t="s">
        <v>153</v>
      </c>
      <c r="E1076" s="220" t="s">
        <v>1221</v>
      </c>
      <c r="F1076" s="221" t="s">
        <v>1222</v>
      </c>
      <c r="G1076" s="222" t="s">
        <v>244</v>
      </c>
      <c r="H1076" s="223">
        <v>10.835000000000001</v>
      </c>
      <c r="I1076" s="224"/>
      <c r="J1076" s="225">
        <f>ROUND(I1076*H1076,2)</f>
        <v>0</v>
      </c>
      <c r="K1076" s="221" t="s">
        <v>157</v>
      </c>
      <c r="L1076" s="45"/>
      <c r="M1076" s="226" t="s">
        <v>1</v>
      </c>
      <c r="N1076" s="227" t="s">
        <v>41</v>
      </c>
      <c r="O1076" s="92"/>
      <c r="P1076" s="228">
        <f>O1076*H1076</f>
        <v>0</v>
      </c>
      <c r="Q1076" s="228">
        <v>0</v>
      </c>
      <c r="R1076" s="228">
        <f>Q1076*H1076</f>
        <v>0</v>
      </c>
      <c r="S1076" s="228">
        <v>0</v>
      </c>
      <c r="T1076" s="229">
        <f>S1076*H1076</f>
        <v>0</v>
      </c>
      <c r="U1076" s="39"/>
      <c r="V1076" s="39"/>
      <c r="W1076" s="39"/>
      <c r="X1076" s="39"/>
      <c r="Y1076" s="39"/>
      <c r="Z1076" s="39"/>
      <c r="AA1076" s="39"/>
      <c r="AB1076" s="39"/>
      <c r="AC1076" s="39"/>
      <c r="AD1076" s="39"/>
      <c r="AE1076" s="39"/>
      <c r="AR1076" s="230" t="s">
        <v>199</v>
      </c>
      <c r="AT1076" s="230" t="s">
        <v>153</v>
      </c>
      <c r="AU1076" s="230" t="s">
        <v>86</v>
      </c>
      <c r="AY1076" s="18" t="s">
        <v>151</v>
      </c>
      <c r="BE1076" s="231">
        <f>IF(N1076="základní",J1076,0)</f>
        <v>0</v>
      </c>
      <c r="BF1076" s="231">
        <f>IF(N1076="snížená",J1076,0)</f>
        <v>0</v>
      </c>
      <c r="BG1076" s="231">
        <f>IF(N1076="zákl. přenesená",J1076,0)</f>
        <v>0</v>
      </c>
      <c r="BH1076" s="231">
        <f>IF(N1076="sníž. přenesená",J1076,0)</f>
        <v>0</v>
      </c>
      <c r="BI1076" s="231">
        <f>IF(N1076="nulová",J1076,0)</f>
        <v>0</v>
      </c>
      <c r="BJ1076" s="18" t="s">
        <v>84</v>
      </c>
      <c r="BK1076" s="231">
        <f>ROUND(I1076*H1076,2)</f>
        <v>0</v>
      </c>
      <c r="BL1076" s="18" t="s">
        <v>199</v>
      </c>
      <c r="BM1076" s="230" t="s">
        <v>1223</v>
      </c>
    </row>
    <row r="1077" s="15" customFormat="1">
      <c r="A1077" s="15"/>
      <c r="B1077" s="255"/>
      <c r="C1077" s="256"/>
      <c r="D1077" s="234" t="s">
        <v>159</v>
      </c>
      <c r="E1077" s="257" t="s">
        <v>1</v>
      </c>
      <c r="F1077" s="258" t="s">
        <v>1224</v>
      </c>
      <c r="G1077" s="256"/>
      <c r="H1077" s="257" t="s">
        <v>1</v>
      </c>
      <c r="I1077" s="259"/>
      <c r="J1077" s="256"/>
      <c r="K1077" s="256"/>
      <c r="L1077" s="260"/>
      <c r="M1077" s="261"/>
      <c r="N1077" s="262"/>
      <c r="O1077" s="262"/>
      <c r="P1077" s="262"/>
      <c r="Q1077" s="262"/>
      <c r="R1077" s="262"/>
      <c r="S1077" s="262"/>
      <c r="T1077" s="263"/>
      <c r="U1077" s="15"/>
      <c r="V1077" s="15"/>
      <c r="W1077" s="15"/>
      <c r="X1077" s="15"/>
      <c r="Y1077" s="15"/>
      <c r="Z1077" s="15"/>
      <c r="AA1077" s="15"/>
      <c r="AB1077" s="15"/>
      <c r="AC1077" s="15"/>
      <c r="AD1077" s="15"/>
      <c r="AE1077" s="15"/>
      <c r="AT1077" s="264" t="s">
        <v>159</v>
      </c>
      <c r="AU1077" s="264" t="s">
        <v>86</v>
      </c>
      <c r="AV1077" s="15" t="s">
        <v>84</v>
      </c>
      <c r="AW1077" s="15" t="s">
        <v>32</v>
      </c>
      <c r="AX1077" s="15" t="s">
        <v>76</v>
      </c>
      <c r="AY1077" s="264" t="s">
        <v>151</v>
      </c>
    </row>
    <row r="1078" s="13" customFormat="1">
      <c r="A1078" s="13"/>
      <c r="B1078" s="232"/>
      <c r="C1078" s="233"/>
      <c r="D1078" s="234" t="s">
        <v>159</v>
      </c>
      <c r="E1078" s="235" t="s">
        <v>1</v>
      </c>
      <c r="F1078" s="236" t="s">
        <v>826</v>
      </c>
      <c r="G1078" s="233"/>
      <c r="H1078" s="237">
        <v>10.835000000000001</v>
      </c>
      <c r="I1078" s="238"/>
      <c r="J1078" s="233"/>
      <c r="K1078" s="233"/>
      <c r="L1078" s="239"/>
      <c r="M1078" s="240"/>
      <c r="N1078" s="241"/>
      <c r="O1078" s="241"/>
      <c r="P1078" s="241"/>
      <c r="Q1078" s="241"/>
      <c r="R1078" s="241"/>
      <c r="S1078" s="241"/>
      <c r="T1078" s="242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43" t="s">
        <v>159</v>
      </c>
      <c r="AU1078" s="243" t="s">
        <v>86</v>
      </c>
      <c r="AV1078" s="13" t="s">
        <v>86</v>
      </c>
      <c r="AW1078" s="13" t="s">
        <v>32</v>
      </c>
      <c r="AX1078" s="13" t="s">
        <v>76</v>
      </c>
      <c r="AY1078" s="243" t="s">
        <v>151</v>
      </c>
    </row>
    <row r="1079" s="14" customFormat="1">
      <c r="A1079" s="14"/>
      <c r="B1079" s="244"/>
      <c r="C1079" s="245"/>
      <c r="D1079" s="234" t="s">
        <v>159</v>
      </c>
      <c r="E1079" s="246" t="s">
        <v>1</v>
      </c>
      <c r="F1079" s="247" t="s">
        <v>161</v>
      </c>
      <c r="G1079" s="245"/>
      <c r="H1079" s="248">
        <v>10.835000000000001</v>
      </c>
      <c r="I1079" s="249"/>
      <c r="J1079" s="245"/>
      <c r="K1079" s="245"/>
      <c r="L1079" s="250"/>
      <c r="M1079" s="251"/>
      <c r="N1079" s="252"/>
      <c r="O1079" s="252"/>
      <c r="P1079" s="252"/>
      <c r="Q1079" s="252"/>
      <c r="R1079" s="252"/>
      <c r="S1079" s="252"/>
      <c r="T1079" s="253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4" t="s">
        <v>159</v>
      </c>
      <c r="AU1079" s="254" t="s">
        <v>86</v>
      </c>
      <c r="AV1079" s="14" t="s">
        <v>158</v>
      </c>
      <c r="AW1079" s="14" t="s">
        <v>32</v>
      </c>
      <c r="AX1079" s="14" t="s">
        <v>84</v>
      </c>
      <c r="AY1079" s="254" t="s">
        <v>151</v>
      </c>
    </row>
    <row r="1080" s="2" customFormat="1" ht="33" customHeight="1">
      <c r="A1080" s="39"/>
      <c r="B1080" s="40"/>
      <c r="C1080" s="219" t="s">
        <v>1225</v>
      </c>
      <c r="D1080" s="219" t="s">
        <v>153</v>
      </c>
      <c r="E1080" s="220" t="s">
        <v>1226</v>
      </c>
      <c r="F1080" s="221" t="s">
        <v>1227</v>
      </c>
      <c r="G1080" s="222" t="s">
        <v>198</v>
      </c>
      <c r="H1080" s="223">
        <v>1</v>
      </c>
      <c r="I1080" s="224"/>
      <c r="J1080" s="225">
        <f>ROUND(I1080*H1080,2)</f>
        <v>0</v>
      </c>
      <c r="K1080" s="221" t="s">
        <v>1</v>
      </c>
      <c r="L1080" s="45"/>
      <c r="M1080" s="226" t="s">
        <v>1</v>
      </c>
      <c r="N1080" s="227" t="s">
        <v>41</v>
      </c>
      <c r="O1080" s="92"/>
      <c r="P1080" s="228">
        <f>O1080*H1080</f>
        <v>0</v>
      </c>
      <c r="Q1080" s="228">
        <v>0</v>
      </c>
      <c r="R1080" s="228">
        <f>Q1080*H1080</f>
        <v>0</v>
      </c>
      <c r="S1080" s="228">
        <v>0</v>
      </c>
      <c r="T1080" s="229">
        <f>S1080*H1080</f>
        <v>0</v>
      </c>
      <c r="U1080" s="39"/>
      <c r="V1080" s="39"/>
      <c r="W1080" s="39"/>
      <c r="X1080" s="39"/>
      <c r="Y1080" s="39"/>
      <c r="Z1080" s="39"/>
      <c r="AA1080" s="39"/>
      <c r="AB1080" s="39"/>
      <c r="AC1080" s="39"/>
      <c r="AD1080" s="39"/>
      <c r="AE1080" s="39"/>
      <c r="AR1080" s="230" t="s">
        <v>199</v>
      </c>
      <c r="AT1080" s="230" t="s">
        <v>153</v>
      </c>
      <c r="AU1080" s="230" t="s">
        <v>86</v>
      </c>
      <c r="AY1080" s="18" t="s">
        <v>151</v>
      </c>
      <c r="BE1080" s="231">
        <f>IF(N1080="základní",J1080,0)</f>
        <v>0</v>
      </c>
      <c r="BF1080" s="231">
        <f>IF(N1080="snížená",J1080,0)</f>
        <v>0</v>
      </c>
      <c r="BG1080" s="231">
        <f>IF(N1080="zákl. přenesená",J1080,0)</f>
        <v>0</v>
      </c>
      <c r="BH1080" s="231">
        <f>IF(N1080="sníž. přenesená",J1080,0)</f>
        <v>0</v>
      </c>
      <c r="BI1080" s="231">
        <f>IF(N1080="nulová",J1080,0)</f>
        <v>0</v>
      </c>
      <c r="BJ1080" s="18" t="s">
        <v>84</v>
      </c>
      <c r="BK1080" s="231">
        <f>ROUND(I1080*H1080,2)</f>
        <v>0</v>
      </c>
      <c r="BL1080" s="18" t="s">
        <v>199</v>
      </c>
      <c r="BM1080" s="230" t="s">
        <v>1228</v>
      </c>
    </row>
    <row r="1081" s="15" customFormat="1">
      <c r="A1081" s="15"/>
      <c r="B1081" s="255"/>
      <c r="C1081" s="256"/>
      <c r="D1081" s="234" t="s">
        <v>159</v>
      </c>
      <c r="E1081" s="257" t="s">
        <v>1</v>
      </c>
      <c r="F1081" s="258" t="s">
        <v>1229</v>
      </c>
      <c r="G1081" s="256"/>
      <c r="H1081" s="257" t="s">
        <v>1</v>
      </c>
      <c r="I1081" s="259"/>
      <c r="J1081" s="256"/>
      <c r="K1081" s="256"/>
      <c r="L1081" s="260"/>
      <c r="M1081" s="261"/>
      <c r="N1081" s="262"/>
      <c r="O1081" s="262"/>
      <c r="P1081" s="262"/>
      <c r="Q1081" s="262"/>
      <c r="R1081" s="262"/>
      <c r="S1081" s="262"/>
      <c r="T1081" s="263"/>
      <c r="U1081" s="15"/>
      <c r="V1081" s="15"/>
      <c r="W1081" s="15"/>
      <c r="X1081" s="15"/>
      <c r="Y1081" s="15"/>
      <c r="Z1081" s="15"/>
      <c r="AA1081" s="15"/>
      <c r="AB1081" s="15"/>
      <c r="AC1081" s="15"/>
      <c r="AD1081" s="15"/>
      <c r="AE1081" s="15"/>
      <c r="AT1081" s="264" t="s">
        <v>159</v>
      </c>
      <c r="AU1081" s="264" t="s">
        <v>86</v>
      </c>
      <c r="AV1081" s="15" t="s">
        <v>84</v>
      </c>
      <c r="AW1081" s="15" t="s">
        <v>32</v>
      </c>
      <c r="AX1081" s="15" t="s">
        <v>76</v>
      </c>
      <c r="AY1081" s="264" t="s">
        <v>151</v>
      </c>
    </row>
    <row r="1082" s="15" customFormat="1">
      <c r="A1082" s="15"/>
      <c r="B1082" s="255"/>
      <c r="C1082" s="256"/>
      <c r="D1082" s="234" t="s">
        <v>159</v>
      </c>
      <c r="E1082" s="257" t="s">
        <v>1</v>
      </c>
      <c r="F1082" s="258" t="s">
        <v>1230</v>
      </c>
      <c r="G1082" s="256"/>
      <c r="H1082" s="257" t="s">
        <v>1</v>
      </c>
      <c r="I1082" s="259"/>
      <c r="J1082" s="256"/>
      <c r="K1082" s="256"/>
      <c r="L1082" s="260"/>
      <c r="M1082" s="261"/>
      <c r="N1082" s="262"/>
      <c r="O1082" s="262"/>
      <c r="P1082" s="262"/>
      <c r="Q1082" s="262"/>
      <c r="R1082" s="262"/>
      <c r="S1082" s="262"/>
      <c r="T1082" s="263"/>
      <c r="U1082" s="15"/>
      <c r="V1082" s="15"/>
      <c r="W1082" s="15"/>
      <c r="X1082" s="15"/>
      <c r="Y1082" s="15"/>
      <c r="Z1082" s="15"/>
      <c r="AA1082" s="15"/>
      <c r="AB1082" s="15"/>
      <c r="AC1082" s="15"/>
      <c r="AD1082" s="15"/>
      <c r="AE1082" s="15"/>
      <c r="AT1082" s="264" t="s">
        <v>159</v>
      </c>
      <c r="AU1082" s="264" t="s">
        <v>86</v>
      </c>
      <c r="AV1082" s="15" t="s">
        <v>84</v>
      </c>
      <c r="AW1082" s="15" t="s">
        <v>32</v>
      </c>
      <c r="AX1082" s="15" t="s">
        <v>76</v>
      </c>
      <c r="AY1082" s="264" t="s">
        <v>151</v>
      </c>
    </row>
    <row r="1083" s="13" customFormat="1">
      <c r="A1083" s="13"/>
      <c r="B1083" s="232"/>
      <c r="C1083" s="233"/>
      <c r="D1083" s="234" t="s">
        <v>159</v>
      </c>
      <c r="E1083" s="235" t="s">
        <v>1</v>
      </c>
      <c r="F1083" s="236" t="s">
        <v>1231</v>
      </c>
      <c r="G1083" s="233"/>
      <c r="H1083" s="237">
        <v>1</v>
      </c>
      <c r="I1083" s="238"/>
      <c r="J1083" s="233"/>
      <c r="K1083" s="233"/>
      <c r="L1083" s="239"/>
      <c r="M1083" s="240"/>
      <c r="N1083" s="241"/>
      <c r="O1083" s="241"/>
      <c r="P1083" s="241"/>
      <c r="Q1083" s="241"/>
      <c r="R1083" s="241"/>
      <c r="S1083" s="241"/>
      <c r="T1083" s="242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43" t="s">
        <v>159</v>
      </c>
      <c r="AU1083" s="243" t="s">
        <v>86</v>
      </c>
      <c r="AV1083" s="13" t="s">
        <v>86</v>
      </c>
      <c r="AW1083" s="13" t="s">
        <v>32</v>
      </c>
      <c r="AX1083" s="13" t="s">
        <v>76</v>
      </c>
      <c r="AY1083" s="243" t="s">
        <v>151</v>
      </c>
    </row>
    <row r="1084" s="14" customFormat="1">
      <c r="A1084" s="14"/>
      <c r="B1084" s="244"/>
      <c r="C1084" s="245"/>
      <c r="D1084" s="234" t="s">
        <v>159</v>
      </c>
      <c r="E1084" s="246" t="s">
        <v>1</v>
      </c>
      <c r="F1084" s="247" t="s">
        <v>161</v>
      </c>
      <c r="G1084" s="245"/>
      <c r="H1084" s="248">
        <v>1</v>
      </c>
      <c r="I1084" s="249"/>
      <c r="J1084" s="245"/>
      <c r="K1084" s="245"/>
      <c r="L1084" s="250"/>
      <c r="M1084" s="251"/>
      <c r="N1084" s="252"/>
      <c r="O1084" s="252"/>
      <c r="P1084" s="252"/>
      <c r="Q1084" s="252"/>
      <c r="R1084" s="252"/>
      <c r="S1084" s="252"/>
      <c r="T1084" s="253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54" t="s">
        <v>159</v>
      </c>
      <c r="AU1084" s="254" t="s">
        <v>86</v>
      </c>
      <c r="AV1084" s="14" t="s">
        <v>158</v>
      </c>
      <c r="AW1084" s="14" t="s">
        <v>32</v>
      </c>
      <c r="AX1084" s="14" t="s">
        <v>84</v>
      </c>
      <c r="AY1084" s="254" t="s">
        <v>151</v>
      </c>
    </row>
    <row r="1085" s="2" customFormat="1">
      <c r="A1085" s="39"/>
      <c r="B1085" s="40"/>
      <c r="C1085" s="219" t="s">
        <v>758</v>
      </c>
      <c r="D1085" s="219" t="s">
        <v>153</v>
      </c>
      <c r="E1085" s="220" t="s">
        <v>1232</v>
      </c>
      <c r="F1085" s="221" t="s">
        <v>1233</v>
      </c>
      <c r="G1085" s="222" t="s">
        <v>318</v>
      </c>
      <c r="H1085" s="223">
        <v>30.02</v>
      </c>
      <c r="I1085" s="224"/>
      <c r="J1085" s="225">
        <f>ROUND(I1085*H1085,2)</f>
        <v>0</v>
      </c>
      <c r="K1085" s="221" t="s">
        <v>157</v>
      </c>
      <c r="L1085" s="45"/>
      <c r="M1085" s="226" t="s">
        <v>1</v>
      </c>
      <c r="N1085" s="227" t="s">
        <v>41</v>
      </c>
      <c r="O1085" s="92"/>
      <c r="P1085" s="228">
        <f>O1085*H1085</f>
        <v>0</v>
      </c>
      <c r="Q1085" s="228">
        <v>0</v>
      </c>
      <c r="R1085" s="228">
        <f>Q1085*H1085</f>
        <v>0</v>
      </c>
      <c r="S1085" s="228">
        <v>0</v>
      </c>
      <c r="T1085" s="229">
        <f>S1085*H1085</f>
        <v>0</v>
      </c>
      <c r="U1085" s="39"/>
      <c r="V1085" s="39"/>
      <c r="W1085" s="39"/>
      <c r="X1085" s="39"/>
      <c r="Y1085" s="39"/>
      <c r="Z1085" s="39"/>
      <c r="AA1085" s="39"/>
      <c r="AB1085" s="39"/>
      <c r="AC1085" s="39"/>
      <c r="AD1085" s="39"/>
      <c r="AE1085" s="39"/>
      <c r="AR1085" s="230" t="s">
        <v>199</v>
      </c>
      <c r="AT1085" s="230" t="s">
        <v>153</v>
      </c>
      <c r="AU1085" s="230" t="s">
        <v>86</v>
      </c>
      <c r="AY1085" s="18" t="s">
        <v>151</v>
      </c>
      <c r="BE1085" s="231">
        <f>IF(N1085="základní",J1085,0)</f>
        <v>0</v>
      </c>
      <c r="BF1085" s="231">
        <f>IF(N1085="snížená",J1085,0)</f>
        <v>0</v>
      </c>
      <c r="BG1085" s="231">
        <f>IF(N1085="zákl. přenesená",J1085,0)</f>
        <v>0</v>
      </c>
      <c r="BH1085" s="231">
        <f>IF(N1085="sníž. přenesená",J1085,0)</f>
        <v>0</v>
      </c>
      <c r="BI1085" s="231">
        <f>IF(N1085="nulová",J1085,0)</f>
        <v>0</v>
      </c>
      <c r="BJ1085" s="18" t="s">
        <v>84</v>
      </c>
      <c r="BK1085" s="231">
        <f>ROUND(I1085*H1085,2)</f>
        <v>0</v>
      </c>
      <c r="BL1085" s="18" t="s">
        <v>199</v>
      </c>
      <c r="BM1085" s="230" t="s">
        <v>1234</v>
      </c>
    </row>
    <row r="1086" s="15" customFormat="1">
      <c r="A1086" s="15"/>
      <c r="B1086" s="255"/>
      <c r="C1086" s="256"/>
      <c r="D1086" s="234" t="s">
        <v>159</v>
      </c>
      <c r="E1086" s="257" t="s">
        <v>1</v>
      </c>
      <c r="F1086" s="258" t="s">
        <v>1235</v>
      </c>
      <c r="G1086" s="256"/>
      <c r="H1086" s="257" t="s">
        <v>1</v>
      </c>
      <c r="I1086" s="259"/>
      <c r="J1086" s="256"/>
      <c r="K1086" s="256"/>
      <c r="L1086" s="260"/>
      <c r="M1086" s="261"/>
      <c r="N1086" s="262"/>
      <c r="O1086" s="262"/>
      <c r="P1086" s="262"/>
      <c r="Q1086" s="262"/>
      <c r="R1086" s="262"/>
      <c r="S1086" s="262"/>
      <c r="T1086" s="263"/>
      <c r="U1086" s="15"/>
      <c r="V1086" s="15"/>
      <c r="W1086" s="15"/>
      <c r="X1086" s="15"/>
      <c r="Y1086" s="15"/>
      <c r="Z1086" s="15"/>
      <c r="AA1086" s="15"/>
      <c r="AB1086" s="15"/>
      <c r="AC1086" s="15"/>
      <c r="AD1086" s="15"/>
      <c r="AE1086" s="15"/>
      <c r="AT1086" s="264" t="s">
        <v>159</v>
      </c>
      <c r="AU1086" s="264" t="s">
        <v>86</v>
      </c>
      <c r="AV1086" s="15" t="s">
        <v>84</v>
      </c>
      <c r="AW1086" s="15" t="s">
        <v>32</v>
      </c>
      <c r="AX1086" s="15" t="s">
        <v>76</v>
      </c>
      <c r="AY1086" s="264" t="s">
        <v>151</v>
      </c>
    </row>
    <row r="1087" s="13" customFormat="1">
      <c r="A1087" s="13"/>
      <c r="B1087" s="232"/>
      <c r="C1087" s="233"/>
      <c r="D1087" s="234" t="s">
        <v>159</v>
      </c>
      <c r="E1087" s="235" t="s">
        <v>1</v>
      </c>
      <c r="F1087" s="236" t="s">
        <v>1236</v>
      </c>
      <c r="G1087" s="233"/>
      <c r="H1087" s="237">
        <v>30.02</v>
      </c>
      <c r="I1087" s="238"/>
      <c r="J1087" s="233"/>
      <c r="K1087" s="233"/>
      <c r="L1087" s="239"/>
      <c r="M1087" s="240"/>
      <c r="N1087" s="241"/>
      <c r="O1087" s="241"/>
      <c r="P1087" s="241"/>
      <c r="Q1087" s="241"/>
      <c r="R1087" s="241"/>
      <c r="S1087" s="241"/>
      <c r="T1087" s="242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43" t="s">
        <v>159</v>
      </c>
      <c r="AU1087" s="243" t="s">
        <v>86</v>
      </c>
      <c r="AV1087" s="13" t="s">
        <v>86</v>
      </c>
      <c r="AW1087" s="13" t="s">
        <v>32</v>
      </c>
      <c r="AX1087" s="13" t="s">
        <v>76</v>
      </c>
      <c r="AY1087" s="243" t="s">
        <v>151</v>
      </c>
    </row>
    <row r="1088" s="14" customFormat="1">
      <c r="A1088" s="14"/>
      <c r="B1088" s="244"/>
      <c r="C1088" s="245"/>
      <c r="D1088" s="234" t="s">
        <v>159</v>
      </c>
      <c r="E1088" s="246" t="s">
        <v>1</v>
      </c>
      <c r="F1088" s="247" t="s">
        <v>161</v>
      </c>
      <c r="G1088" s="245"/>
      <c r="H1088" s="248">
        <v>30.02</v>
      </c>
      <c r="I1088" s="249"/>
      <c r="J1088" s="245"/>
      <c r="K1088" s="245"/>
      <c r="L1088" s="250"/>
      <c r="M1088" s="251"/>
      <c r="N1088" s="252"/>
      <c r="O1088" s="252"/>
      <c r="P1088" s="252"/>
      <c r="Q1088" s="252"/>
      <c r="R1088" s="252"/>
      <c r="S1088" s="252"/>
      <c r="T1088" s="253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4" t="s">
        <v>159</v>
      </c>
      <c r="AU1088" s="254" t="s">
        <v>86</v>
      </c>
      <c r="AV1088" s="14" t="s">
        <v>158</v>
      </c>
      <c r="AW1088" s="14" t="s">
        <v>32</v>
      </c>
      <c r="AX1088" s="14" t="s">
        <v>84</v>
      </c>
      <c r="AY1088" s="254" t="s">
        <v>151</v>
      </c>
    </row>
    <row r="1089" s="2" customFormat="1">
      <c r="A1089" s="39"/>
      <c r="B1089" s="40"/>
      <c r="C1089" s="219" t="s">
        <v>1237</v>
      </c>
      <c r="D1089" s="219" t="s">
        <v>153</v>
      </c>
      <c r="E1089" s="220" t="s">
        <v>1238</v>
      </c>
      <c r="F1089" s="221" t="s">
        <v>1239</v>
      </c>
      <c r="G1089" s="222" t="s">
        <v>318</v>
      </c>
      <c r="H1089" s="223">
        <v>261.48200000000003</v>
      </c>
      <c r="I1089" s="224"/>
      <c r="J1089" s="225">
        <f>ROUND(I1089*H1089,2)</f>
        <v>0</v>
      </c>
      <c r="K1089" s="221" t="s">
        <v>157</v>
      </c>
      <c r="L1089" s="45"/>
      <c r="M1089" s="226" t="s">
        <v>1</v>
      </c>
      <c r="N1089" s="227" t="s">
        <v>41</v>
      </c>
      <c r="O1089" s="92"/>
      <c r="P1089" s="228">
        <f>O1089*H1089</f>
        <v>0</v>
      </c>
      <c r="Q1089" s="228">
        <v>0</v>
      </c>
      <c r="R1089" s="228">
        <f>Q1089*H1089</f>
        <v>0</v>
      </c>
      <c r="S1089" s="228">
        <v>0</v>
      </c>
      <c r="T1089" s="229">
        <f>S1089*H1089</f>
        <v>0</v>
      </c>
      <c r="U1089" s="39"/>
      <c r="V1089" s="39"/>
      <c r="W1089" s="39"/>
      <c r="X1089" s="39"/>
      <c r="Y1089" s="39"/>
      <c r="Z1089" s="39"/>
      <c r="AA1089" s="39"/>
      <c r="AB1089" s="39"/>
      <c r="AC1089" s="39"/>
      <c r="AD1089" s="39"/>
      <c r="AE1089" s="39"/>
      <c r="AR1089" s="230" t="s">
        <v>199</v>
      </c>
      <c r="AT1089" s="230" t="s">
        <v>153</v>
      </c>
      <c r="AU1089" s="230" t="s">
        <v>86</v>
      </c>
      <c r="AY1089" s="18" t="s">
        <v>151</v>
      </c>
      <c r="BE1089" s="231">
        <f>IF(N1089="základní",J1089,0)</f>
        <v>0</v>
      </c>
      <c r="BF1089" s="231">
        <f>IF(N1089="snížená",J1089,0)</f>
        <v>0</v>
      </c>
      <c r="BG1089" s="231">
        <f>IF(N1089="zákl. přenesená",J1089,0)</f>
        <v>0</v>
      </c>
      <c r="BH1089" s="231">
        <f>IF(N1089="sníž. přenesená",J1089,0)</f>
        <v>0</v>
      </c>
      <c r="BI1089" s="231">
        <f>IF(N1089="nulová",J1089,0)</f>
        <v>0</v>
      </c>
      <c r="BJ1089" s="18" t="s">
        <v>84</v>
      </c>
      <c r="BK1089" s="231">
        <f>ROUND(I1089*H1089,2)</f>
        <v>0</v>
      </c>
      <c r="BL1089" s="18" t="s">
        <v>199</v>
      </c>
      <c r="BM1089" s="230" t="s">
        <v>1240</v>
      </c>
    </row>
    <row r="1090" s="15" customFormat="1">
      <c r="A1090" s="15"/>
      <c r="B1090" s="255"/>
      <c r="C1090" s="256"/>
      <c r="D1090" s="234" t="s">
        <v>159</v>
      </c>
      <c r="E1090" s="257" t="s">
        <v>1</v>
      </c>
      <c r="F1090" s="258" t="s">
        <v>1241</v>
      </c>
      <c r="G1090" s="256"/>
      <c r="H1090" s="257" t="s">
        <v>1</v>
      </c>
      <c r="I1090" s="259"/>
      <c r="J1090" s="256"/>
      <c r="K1090" s="256"/>
      <c r="L1090" s="260"/>
      <c r="M1090" s="261"/>
      <c r="N1090" s="262"/>
      <c r="O1090" s="262"/>
      <c r="P1090" s="262"/>
      <c r="Q1090" s="262"/>
      <c r="R1090" s="262"/>
      <c r="S1090" s="262"/>
      <c r="T1090" s="263"/>
      <c r="U1090" s="15"/>
      <c r="V1090" s="15"/>
      <c r="W1090" s="15"/>
      <c r="X1090" s="15"/>
      <c r="Y1090" s="15"/>
      <c r="Z1090" s="15"/>
      <c r="AA1090" s="15"/>
      <c r="AB1090" s="15"/>
      <c r="AC1090" s="15"/>
      <c r="AD1090" s="15"/>
      <c r="AE1090" s="15"/>
      <c r="AT1090" s="264" t="s">
        <v>159</v>
      </c>
      <c r="AU1090" s="264" t="s">
        <v>86</v>
      </c>
      <c r="AV1090" s="15" t="s">
        <v>84</v>
      </c>
      <c r="AW1090" s="15" t="s">
        <v>32</v>
      </c>
      <c r="AX1090" s="15" t="s">
        <v>76</v>
      </c>
      <c r="AY1090" s="264" t="s">
        <v>151</v>
      </c>
    </row>
    <row r="1091" s="13" customFormat="1">
      <c r="A1091" s="13"/>
      <c r="B1091" s="232"/>
      <c r="C1091" s="233"/>
      <c r="D1091" s="234" t="s">
        <v>159</v>
      </c>
      <c r="E1091" s="235" t="s">
        <v>1</v>
      </c>
      <c r="F1091" s="236" t="s">
        <v>1242</v>
      </c>
      <c r="G1091" s="233"/>
      <c r="H1091" s="237">
        <v>261.48200000000003</v>
      </c>
      <c r="I1091" s="238"/>
      <c r="J1091" s="233"/>
      <c r="K1091" s="233"/>
      <c r="L1091" s="239"/>
      <c r="M1091" s="240"/>
      <c r="N1091" s="241"/>
      <c r="O1091" s="241"/>
      <c r="P1091" s="241"/>
      <c r="Q1091" s="241"/>
      <c r="R1091" s="241"/>
      <c r="S1091" s="241"/>
      <c r="T1091" s="242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43" t="s">
        <v>159</v>
      </c>
      <c r="AU1091" s="243" t="s">
        <v>86</v>
      </c>
      <c r="AV1091" s="13" t="s">
        <v>86</v>
      </c>
      <c r="AW1091" s="13" t="s">
        <v>32</v>
      </c>
      <c r="AX1091" s="13" t="s">
        <v>76</v>
      </c>
      <c r="AY1091" s="243" t="s">
        <v>151</v>
      </c>
    </row>
    <row r="1092" s="14" customFormat="1">
      <c r="A1092" s="14"/>
      <c r="B1092" s="244"/>
      <c r="C1092" s="245"/>
      <c r="D1092" s="234" t="s">
        <v>159</v>
      </c>
      <c r="E1092" s="246" t="s">
        <v>1</v>
      </c>
      <c r="F1092" s="247" t="s">
        <v>161</v>
      </c>
      <c r="G1092" s="245"/>
      <c r="H1092" s="248">
        <v>261.48200000000003</v>
      </c>
      <c r="I1092" s="249"/>
      <c r="J1092" s="245"/>
      <c r="K1092" s="245"/>
      <c r="L1092" s="250"/>
      <c r="M1092" s="251"/>
      <c r="N1092" s="252"/>
      <c r="O1092" s="252"/>
      <c r="P1092" s="252"/>
      <c r="Q1092" s="252"/>
      <c r="R1092" s="252"/>
      <c r="S1092" s="252"/>
      <c r="T1092" s="253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54" t="s">
        <v>159</v>
      </c>
      <c r="AU1092" s="254" t="s">
        <v>86</v>
      </c>
      <c r="AV1092" s="14" t="s">
        <v>158</v>
      </c>
      <c r="AW1092" s="14" t="s">
        <v>32</v>
      </c>
      <c r="AX1092" s="14" t="s">
        <v>84</v>
      </c>
      <c r="AY1092" s="254" t="s">
        <v>151</v>
      </c>
    </row>
    <row r="1093" s="2" customFormat="1">
      <c r="A1093" s="39"/>
      <c r="B1093" s="40"/>
      <c r="C1093" s="219" t="s">
        <v>763</v>
      </c>
      <c r="D1093" s="219" t="s">
        <v>153</v>
      </c>
      <c r="E1093" s="220" t="s">
        <v>1243</v>
      </c>
      <c r="F1093" s="221" t="s">
        <v>1244</v>
      </c>
      <c r="G1093" s="222" t="s">
        <v>215</v>
      </c>
      <c r="H1093" s="223">
        <v>0.083000000000000004</v>
      </c>
      <c r="I1093" s="224"/>
      <c r="J1093" s="225">
        <f>ROUND(I1093*H1093,2)</f>
        <v>0</v>
      </c>
      <c r="K1093" s="221" t="s">
        <v>157</v>
      </c>
      <c r="L1093" s="45"/>
      <c r="M1093" s="226" t="s">
        <v>1</v>
      </c>
      <c r="N1093" s="227" t="s">
        <v>41</v>
      </c>
      <c r="O1093" s="92"/>
      <c r="P1093" s="228">
        <f>O1093*H1093</f>
        <v>0</v>
      </c>
      <c r="Q1093" s="228">
        <v>0</v>
      </c>
      <c r="R1093" s="228">
        <f>Q1093*H1093</f>
        <v>0</v>
      </c>
      <c r="S1093" s="228">
        <v>0</v>
      </c>
      <c r="T1093" s="229">
        <f>S1093*H1093</f>
        <v>0</v>
      </c>
      <c r="U1093" s="39"/>
      <c r="V1093" s="39"/>
      <c r="W1093" s="39"/>
      <c r="X1093" s="39"/>
      <c r="Y1093" s="39"/>
      <c r="Z1093" s="39"/>
      <c r="AA1093" s="39"/>
      <c r="AB1093" s="39"/>
      <c r="AC1093" s="39"/>
      <c r="AD1093" s="39"/>
      <c r="AE1093" s="39"/>
      <c r="AR1093" s="230" t="s">
        <v>199</v>
      </c>
      <c r="AT1093" s="230" t="s">
        <v>153</v>
      </c>
      <c r="AU1093" s="230" t="s">
        <v>86</v>
      </c>
      <c r="AY1093" s="18" t="s">
        <v>151</v>
      </c>
      <c r="BE1093" s="231">
        <f>IF(N1093="základní",J1093,0)</f>
        <v>0</v>
      </c>
      <c r="BF1093" s="231">
        <f>IF(N1093="snížená",J1093,0)</f>
        <v>0</v>
      </c>
      <c r="BG1093" s="231">
        <f>IF(N1093="zákl. přenesená",J1093,0)</f>
        <v>0</v>
      </c>
      <c r="BH1093" s="231">
        <f>IF(N1093="sníž. přenesená",J1093,0)</f>
        <v>0</v>
      </c>
      <c r="BI1093" s="231">
        <f>IF(N1093="nulová",J1093,0)</f>
        <v>0</v>
      </c>
      <c r="BJ1093" s="18" t="s">
        <v>84</v>
      </c>
      <c r="BK1093" s="231">
        <f>ROUND(I1093*H1093,2)</f>
        <v>0</v>
      </c>
      <c r="BL1093" s="18" t="s">
        <v>199</v>
      </c>
      <c r="BM1093" s="230" t="s">
        <v>1245</v>
      </c>
    </row>
    <row r="1094" s="12" customFormat="1" ht="22.8" customHeight="1">
      <c r="A1094" s="12"/>
      <c r="B1094" s="203"/>
      <c r="C1094" s="204"/>
      <c r="D1094" s="205" t="s">
        <v>75</v>
      </c>
      <c r="E1094" s="217" t="s">
        <v>1246</v>
      </c>
      <c r="F1094" s="217" t="s">
        <v>1247</v>
      </c>
      <c r="G1094" s="204"/>
      <c r="H1094" s="204"/>
      <c r="I1094" s="207"/>
      <c r="J1094" s="218">
        <f>BK1094</f>
        <v>0</v>
      </c>
      <c r="K1094" s="204"/>
      <c r="L1094" s="209"/>
      <c r="M1094" s="210"/>
      <c r="N1094" s="211"/>
      <c r="O1094" s="211"/>
      <c r="P1094" s="212">
        <f>SUM(P1095:P1280)</f>
        <v>0</v>
      </c>
      <c r="Q1094" s="211"/>
      <c r="R1094" s="212">
        <f>SUM(R1095:R1280)</f>
        <v>0</v>
      </c>
      <c r="S1094" s="211"/>
      <c r="T1094" s="213">
        <f>SUM(T1095:T1280)</f>
        <v>0</v>
      </c>
      <c r="U1094" s="12"/>
      <c r="V1094" s="12"/>
      <c r="W1094" s="12"/>
      <c r="X1094" s="12"/>
      <c r="Y1094" s="12"/>
      <c r="Z1094" s="12"/>
      <c r="AA1094" s="12"/>
      <c r="AB1094" s="12"/>
      <c r="AC1094" s="12"/>
      <c r="AD1094" s="12"/>
      <c r="AE1094" s="12"/>
      <c r="AR1094" s="214" t="s">
        <v>86</v>
      </c>
      <c r="AT1094" s="215" t="s">
        <v>75</v>
      </c>
      <c r="AU1094" s="215" t="s">
        <v>84</v>
      </c>
      <c r="AY1094" s="214" t="s">
        <v>151</v>
      </c>
      <c r="BK1094" s="216">
        <f>SUM(BK1095:BK1280)</f>
        <v>0</v>
      </c>
    </row>
    <row r="1095" s="2" customFormat="1" ht="16.5" customHeight="1">
      <c r="A1095" s="39"/>
      <c r="B1095" s="40"/>
      <c r="C1095" s="219" t="s">
        <v>1248</v>
      </c>
      <c r="D1095" s="219" t="s">
        <v>153</v>
      </c>
      <c r="E1095" s="220" t="s">
        <v>1249</v>
      </c>
      <c r="F1095" s="221" t="s">
        <v>1250</v>
      </c>
      <c r="G1095" s="222" t="s">
        <v>232</v>
      </c>
      <c r="H1095" s="223">
        <v>154.74000000000001</v>
      </c>
      <c r="I1095" s="224"/>
      <c r="J1095" s="225">
        <f>ROUND(I1095*H1095,2)</f>
        <v>0</v>
      </c>
      <c r="K1095" s="221" t="s">
        <v>157</v>
      </c>
      <c r="L1095" s="45"/>
      <c r="M1095" s="226" t="s">
        <v>1</v>
      </c>
      <c r="N1095" s="227" t="s">
        <v>41</v>
      </c>
      <c r="O1095" s="92"/>
      <c r="P1095" s="228">
        <f>O1095*H1095</f>
        <v>0</v>
      </c>
      <c r="Q1095" s="228">
        <v>0</v>
      </c>
      <c r="R1095" s="228">
        <f>Q1095*H1095</f>
        <v>0</v>
      </c>
      <c r="S1095" s="228">
        <v>0</v>
      </c>
      <c r="T1095" s="229">
        <f>S1095*H1095</f>
        <v>0</v>
      </c>
      <c r="U1095" s="39"/>
      <c r="V1095" s="39"/>
      <c r="W1095" s="39"/>
      <c r="X1095" s="39"/>
      <c r="Y1095" s="39"/>
      <c r="Z1095" s="39"/>
      <c r="AA1095" s="39"/>
      <c r="AB1095" s="39"/>
      <c r="AC1095" s="39"/>
      <c r="AD1095" s="39"/>
      <c r="AE1095" s="39"/>
      <c r="AR1095" s="230" t="s">
        <v>199</v>
      </c>
      <c r="AT1095" s="230" t="s">
        <v>153</v>
      </c>
      <c r="AU1095" s="230" t="s">
        <v>86</v>
      </c>
      <c r="AY1095" s="18" t="s">
        <v>151</v>
      </c>
      <c r="BE1095" s="231">
        <f>IF(N1095="základní",J1095,0)</f>
        <v>0</v>
      </c>
      <c r="BF1095" s="231">
        <f>IF(N1095="snížená",J1095,0)</f>
        <v>0</v>
      </c>
      <c r="BG1095" s="231">
        <f>IF(N1095="zákl. přenesená",J1095,0)</f>
        <v>0</v>
      </c>
      <c r="BH1095" s="231">
        <f>IF(N1095="sníž. přenesená",J1095,0)</f>
        <v>0</v>
      </c>
      <c r="BI1095" s="231">
        <f>IF(N1095="nulová",J1095,0)</f>
        <v>0</v>
      </c>
      <c r="BJ1095" s="18" t="s">
        <v>84</v>
      </c>
      <c r="BK1095" s="231">
        <f>ROUND(I1095*H1095,2)</f>
        <v>0</v>
      </c>
      <c r="BL1095" s="18" t="s">
        <v>199</v>
      </c>
      <c r="BM1095" s="230" t="s">
        <v>1251</v>
      </c>
    </row>
    <row r="1096" s="15" customFormat="1">
      <c r="A1096" s="15"/>
      <c r="B1096" s="255"/>
      <c r="C1096" s="256"/>
      <c r="D1096" s="234" t="s">
        <v>159</v>
      </c>
      <c r="E1096" s="257" t="s">
        <v>1</v>
      </c>
      <c r="F1096" s="258" t="s">
        <v>564</v>
      </c>
      <c r="G1096" s="256"/>
      <c r="H1096" s="257" t="s">
        <v>1</v>
      </c>
      <c r="I1096" s="259"/>
      <c r="J1096" s="256"/>
      <c r="K1096" s="256"/>
      <c r="L1096" s="260"/>
      <c r="M1096" s="261"/>
      <c r="N1096" s="262"/>
      <c r="O1096" s="262"/>
      <c r="P1096" s="262"/>
      <c r="Q1096" s="262"/>
      <c r="R1096" s="262"/>
      <c r="S1096" s="262"/>
      <c r="T1096" s="263"/>
      <c r="U1096" s="15"/>
      <c r="V1096" s="15"/>
      <c r="W1096" s="15"/>
      <c r="X1096" s="15"/>
      <c r="Y1096" s="15"/>
      <c r="Z1096" s="15"/>
      <c r="AA1096" s="15"/>
      <c r="AB1096" s="15"/>
      <c r="AC1096" s="15"/>
      <c r="AD1096" s="15"/>
      <c r="AE1096" s="15"/>
      <c r="AT1096" s="264" t="s">
        <v>159</v>
      </c>
      <c r="AU1096" s="264" t="s">
        <v>86</v>
      </c>
      <c r="AV1096" s="15" t="s">
        <v>84</v>
      </c>
      <c r="AW1096" s="15" t="s">
        <v>32</v>
      </c>
      <c r="AX1096" s="15" t="s">
        <v>76</v>
      </c>
      <c r="AY1096" s="264" t="s">
        <v>151</v>
      </c>
    </row>
    <row r="1097" s="13" customFormat="1">
      <c r="A1097" s="13"/>
      <c r="B1097" s="232"/>
      <c r="C1097" s="233"/>
      <c r="D1097" s="234" t="s">
        <v>159</v>
      </c>
      <c r="E1097" s="235" t="s">
        <v>1</v>
      </c>
      <c r="F1097" s="236" t="s">
        <v>565</v>
      </c>
      <c r="G1097" s="233"/>
      <c r="H1097" s="237">
        <v>18.279</v>
      </c>
      <c r="I1097" s="238"/>
      <c r="J1097" s="233"/>
      <c r="K1097" s="233"/>
      <c r="L1097" s="239"/>
      <c r="M1097" s="240"/>
      <c r="N1097" s="241"/>
      <c r="O1097" s="241"/>
      <c r="P1097" s="241"/>
      <c r="Q1097" s="241"/>
      <c r="R1097" s="241"/>
      <c r="S1097" s="241"/>
      <c r="T1097" s="242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43" t="s">
        <v>159</v>
      </c>
      <c r="AU1097" s="243" t="s">
        <v>86</v>
      </c>
      <c r="AV1097" s="13" t="s">
        <v>86</v>
      </c>
      <c r="AW1097" s="13" t="s">
        <v>32</v>
      </c>
      <c r="AX1097" s="13" t="s">
        <v>76</v>
      </c>
      <c r="AY1097" s="243" t="s">
        <v>151</v>
      </c>
    </row>
    <row r="1098" s="13" customFormat="1">
      <c r="A1098" s="13"/>
      <c r="B1098" s="232"/>
      <c r="C1098" s="233"/>
      <c r="D1098" s="234" t="s">
        <v>159</v>
      </c>
      <c r="E1098" s="235" t="s">
        <v>1</v>
      </c>
      <c r="F1098" s="236" t="s">
        <v>566</v>
      </c>
      <c r="G1098" s="233"/>
      <c r="H1098" s="237">
        <v>29.899999999999999</v>
      </c>
      <c r="I1098" s="238"/>
      <c r="J1098" s="233"/>
      <c r="K1098" s="233"/>
      <c r="L1098" s="239"/>
      <c r="M1098" s="240"/>
      <c r="N1098" s="241"/>
      <c r="O1098" s="241"/>
      <c r="P1098" s="241"/>
      <c r="Q1098" s="241"/>
      <c r="R1098" s="241"/>
      <c r="S1098" s="241"/>
      <c r="T1098" s="242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43" t="s">
        <v>159</v>
      </c>
      <c r="AU1098" s="243" t="s">
        <v>86</v>
      </c>
      <c r="AV1098" s="13" t="s">
        <v>86</v>
      </c>
      <c r="AW1098" s="13" t="s">
        <v>32</v>
      </c>
      <c r="AX1098" s="13" t="s">
        <v>76</v>
      </c>
      <c r="AY1098" s="243" t="s">
        <v>151</v>
      </c>
    </row>
    <row r="1099" s="15" customFormat="1">
      <c r="A1099" s="15"/>
      <c r="B1099" s="255"/>
      <c r="C1099" s="256"/>
      <c r="D1099" s="234" t="s">
        <v>159</v>
      </c>
      <c r="E1099" s="257" t="s">
        <v>1</v>
      </c>
      <c r="F1099" s="258" t="s">
        <v>1252</v>
      </c>
      <c r="G1099" s="256"/>
      <c r="H1099" s="257" t="s">
        <v>1</v>
      </c>
      <c r="I1099" s="259"/>
      <c r="J1099" s="256"/>
      <c r="K1099" s="256"/>
      <c r="L1099" s="260"/>
      <c r="M1099" s="261"/>
      <c r="N1099" s="262"/>
      <c r="O1099" s="262"/>
      <c r="P1099" s="262"/>
      <c r="Q1099" s="262"/>
      <c r="R1099" s="262"/>
      <c r="S1099" s="262"/>
      <c r="T1099" s="263"/>
      <c r="U1099" s="15"/>
      <c r="V1099" s="15"/>
      <c r="W1099" s="15"/>
      <c r="X1099" s="15"/>
      <c r="Y1099" s="15"/>
      <c r="Z1099" s="15"/>
      <c r="AA1099" s="15"/>
      <c r="AB1099" s="15"/>
      <c r="AC1099" s="15"/>
      <c r="AD1099" s="15"/>
      <c r="AE1099" s="15"/>
      <c r="AT1099" s="264" t="s">
        <v>159</v>
      </c>
      <c r="AU1099" s="264" t="s">
        <v>86</v>
      </c>
      <c r="AV1099" s="15" t="s">
        <v>84</v>
      </c>
      <c r="AW1099" s="15" t="s">
        <v>32</v>
      </c>
      <c r="AX1099" s="15" t="s">
        <v>76</v>
      </c>
      <c r="AY1099" s="264" t="s">
        <v>151</v>
      </c>
    </row>
    <row r="1100" s="13" customFormat="1">
      <c r="A1100" s="13"/>
      <c r="B1100" s="232"/>
      <c r="C1100" s="233"/>
      <c r="D1100" s="234" t="s">
        <v>159</v>
      </c>
      <c r="E1100" s="235" t="s">
        <v>1</v>
      </c>
      <c r="F1100" s="236" t="s">
        <v>1253</v>
      </c>
      <c r="G1100" s="233"/>
      <c r="H1100" s="237">
        <v>2.4199999999999999</v>
      </c>
      <c r="I1100" s="238"/>
      <c r="J1100" s="233"/>
      <c r="K1100" s="233"/>
      <c r="L1100" s="239"/>
      <c r="M1100" s="240"/>
      <c r="N1100" s="241"/>
      <c r="O1100" s="241"/>
      <c r="P1100" s="241"/>
      <c r="Q1100" s="241"/>
      <c r="R1100" s="241"/>
      <c r="S1100" s="241"/>
      <c r="T1100" s="242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43" t="s">
        <v>159</v>
      </c>
      <c r="AU1100" s="243" t="s">
        <v>86</v>
      </c>
      <c r="AV1100" s="13" t="s">
        <v>86</v>
      </c>
      <c r="AW1100" s="13" t="s">
        <v>32</v>
      </c>
      <c r="AX1100" s="13" t="s">
        <v>76</v>
      </c>
      <c r="AY1100" s="243" t="s">
        <v>151</v>
      </c>
    </row>
    <row r="1101" s="13" customFormat="1">
      <c r="A1101" s="13"/>
      <c r="B1101" s="232"/>
      <c r="C1101" s="233"/>
      <c r="D1101" s="234" t="s">
        <v>159</v>
      </c>
      <c r="E1101" s="235" t="s">
        <v>1</v>
      </c>
      <c r="F1101" s="236" t="s">
        <v>1254</v>
      </c>
      <c r="G1101" s="233"/>
      <c r="H1101" s="237">
        <v>1.3500000000000001</v>
      </c>
      <c r="I1101" s="238"/>
      <c r="J1101" s="233"/>
      <c r="K1101" s="233"/>
      <c r="L1101" s="239"/>
      <c r="M1101" s="240"/>
      <c r="N1101" s="241"/>
      <c r="O1101" s="241"/>
      <c r="P1101" s="241"/>
      <c r="Q1101" s="241"/>
      <c r="R1101" s="241"/>
      <c r="S1101" s="241"/>
      <c r="T1101" s="242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43" t="s">
        <v>159</v>
      </c>
      <c r="AU1101" s="243" t="s">
        <v>86</v>
      </c>
      <c r="AV1101" s="13" t="s">
        <v>86</v>
      </c>
      <c r="AW1101" s="13" t="s">
        <v>32</v>
      </c>
      <c r="AX1101" s="13" t="s">
        <v>76</v>
      </c>
      <c r="AY1101" s="243" t="s">
        <v>151</v>
      </c>
    </row>
    <row r="1102" s="16" customFormat="1">
      <c r="A1102" s="16"/>
      <c r="B1102" s="275"/>
      <c r="C1102" s="276"/>
      <c r="D1102" s="234" t="s">
        <v>159</v>
      </c>
      <c r="E1102" s="277" t="s">
        <v>1</v>
      </c>
      <c r="F1102" s="278" t="s">
        <v>252</v>
      </c>
      <c r="G1102" s="276"/>
      <c r="H1102" s="279">
        <v>51.948999999999998</v>
      </c>
      <c r="I1102" s="280"/>
      <c r="J1102" s="276"/>
      <c r="K1102" s="276"/>
      <c r="L1102" s="281"/>
      <c r="M1102" s="282"/>
      <c r="N1102" s="283"/>
      <c r="O1102" s="283"/>
      <c r="P1102" s="283"/>
      <c r="Q1102" s="283"/>
      <c r="R1102" s="283"/>
      <c r="S1102" s="283"/>
      <c r="T1102" s="284"/>
      <c r="U1102" s="16"/>
      <c r="V1102" s="16"/>
      <c r="W1102" s="16"/>
      <c r="X1102" s="16"/>
      <c r="Y1102" s="16"/>
      <c r="Z1102" s="16"/>
      <c r="AA1102" s="16"/>
      <c r="AB1102" s="16"/>
      <c r="AC1102" s="16"/>
      <c r="AD1102" s="16"/>
      <c r="AE1102" s="16"/>
      <c r="AT1102" s="285" t="s">
        <v>159</v>
      </c>
      <c r="AU1102" s="285" t="s">
        <v>86</v>
      </c>
      <c r="AV1102" s="16" t="s">
        <v>165</v>
      </c>
      <c r="AW1102" s="16" t="s">
        <v>32</v>
      </c>
      <c r="AX1102" s="16" t="s">
        <v>76</v>
      </c>
      <c r="AY1102" s="285" t="s">
        <v>151</v>
      </c>
    </row>
    <row r="1103" s="15" customFormat="1">
      <c r="A1103" s="15"/>
      <c r="B1103" s="255"/>
      <c r="C1103" s="256"/>
      <c r="D1103" s="234" t="s">
        <v>159</v>
      </c>
      <c r="E1103" s="257" t="s">
        <v>1</v>
      </c>
      <c r="F1103" s="258" t="s">
        <v>1255</v>
      </c>
      <c r="G1103" s="256"/>
      <c r="H1103" s="257" t="s">
        <v>1</v>
      </c>
      <c r="I1103" s="259"/>
      <c r="J1103" s="256"/>
      <c r="K1103" s="256"/>
      <c r="L1103" s="260"/>
      <c r="M1103" s="261"/>
      <c r="N1103" s="262"/>
      <c r="O1103" s="262"/>
      <c r="P1103" s="262"/>
      <c r="Q1103" s="262"/>
      <c r="R1103" s="262"/>
      <c r="S1103" s="262"/>
      <c r="T1103" s="263"/>
      <c r="U1103" s="15"/>
      <c r="V1103" s="15"/>
      <c r="W1103" s="15"/>
      <c r="X1103" s="15"/>
      <c r="Y1103" s="15"/>
      <c r="Z1103" s="15"/>
      <c r="AA1103" s="15"/>
      <c r="AB1103" s="15"/>
      <c r="AC1103" s="15"/>
      <c r="AD1103" s="15"/>
      <c r="AE1103" s="15"/>
      <c r="AT1103" s="264" t="s">
        <v>159</v>
      </c>
      <c r="AU1103" s="264" t="s">
        <v>86</v>
      </c>
      <c r="AV1103" s="15" t="s">
        <v>84</v>
      </c>
      <c r="AW1103" s="15" t="s">
        <v>32</v>
      </c>
      <c r="AX1103" s="15" t="s">
        <v>76</v>
      </c>
      <c r="AY1103" s="264" t="s">
        <v>151</v>
      </c>
    </row>
    <row r="1104" s="13" customFormat="1">
      <c r="A1104" s="13"/>
      <c r="B1104" s="232"/>
      <c r="C1104" s="233"/>
      <c r="D1104" s="234" t="s">
        <v>159</v>
      </c>
      <c r="E1104" s="235" t="s">
        <v>1</v>
      </c>
      <c r="F1104" s="236" t="s">
        <v>1256</v>
      </c>
      <c r="G1104" s="233"/>
      <c r="H1104" s="237">
        <v>66.790000000000006</v>
      </c>
      <c r="I1104" s="238"/>
      <c r="J1104" s="233"/>
      <c r="K1104" s="233"/>
      <c r="L1104" s="239"/>
      <c r="M1104" s="240"/>
      <c r="N1104" s="241"/>
      <c r="O1104" s="241"/>
      <c r="P1104" s="241"/>
      <c r="Q1104" s="241"/>
      <c r="R1104" s="241"/>
      <c r="S1104" s="241"/>
      <c r="T1104" s="242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43" t="s">
        <v>159</v>
      </c>
      <c r="AU1104" s="243" t="s">
        <v>86</v>
      </c>
      <c r="AV1104" s="13" t="s">
        <v>86</v>
      </c>
      <c r="AW1104" s="13" t="s">
        <v>32</v>
      </c>
      <c r="AX1104" s="13" t="s">
        <v>76</v>
      </c>
      <c r="AY1104" s="243" t="s">
        <v>151</v>
      </c>
    </row>
    <row r="1105" s="13" customFormat="1">
      <c r="A1105" s="13"/>
      <c r="B1105" s="232"/>
      <c r="C1105" s="233"/>
      <c r="D1105" s="234" t="s">
        <v>159</v>
      </c>
      <c r="E1105" s="235" t="s">
        <v>1</v>
      </c>
      <c r="F1105" s="236" t="s">
        <v>1257</v>
      </c>
      <c r="G1105" s="233"/>
      <c r="H1105" s="237">
        <v>3.7200000000000002</v>
      </c>
      <c r="I1105" s="238"/>
      <c r="J1105" s="233"/>
      <c r="K1105" s="233"/>
      <c r="L1105" s="239"/>
      <c r="M1105" s="240"/>
      <c r="N1105" s="241"/>
      <c r="O1105" s="241"/>
      <c r="P1105" s="241"/>
      <c r="Q1105" s="241"/>
      <c r="R1105" s="241"/>
      <c r="S1105" s="241"/>
      <c r="T1105" s="242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43" t="s">
        <v>159</v>
      </c>
      <c r="AU1105" s="243" t="s">
        <v>86</v>
      </c>
      <c r="AV1105" s="13" t="s">
        <v>86</v>
      </c>
      <c r="AW1105" s="13" t="s">
        <v>32</v>
      </c>
      <c r="AX1105" s="13" t="s">
        <v>76</v>
      </c>
      <c r="AY1105" s="243" t="s">
        <v>151</v>
      </c>
    </row>
    <row r="1106" s="15" customFormat="1">
      <c r="A1106" s="15"/>
      <c r="B1106" s="255"/>
      <c r="C1106" s="256"/>
      <c r="D1106" s="234" t="s">
        <v>159</v>
      </c>
      <c r="E1106" s="257" t="s">
        <v>1</v>
      </c>
      <c r="F1106" s="258" t="s">
        <v>1258</v>
      </c>
      <c r="G1106" s="256"/>
      <c r="H1106" s="257" t="s">
        <v>1</v>
      </c>
      <c r="I1106" s="259"/>
      <c r="J1106" s="256"/>
      <c r="K1106" s="256"/>
      <c r="L1106" s="260"/>
      <c r="M1106" s="261"/>
      <c r="N1106" s="262"/>
      <c r="O1106" s="262"/>
      <c r="P1106" s="262"/>
      <c r="Q1106" s="262"/>
      <c r="R1106" s="262"/>
      <c r="S1106" s="262"/>
      <c r="T1106" s="263"/>
      <c r="U1106" s="15"/>
      <c r="V1106" s="15"/>
      <c r="W1106" s="15"/>
      <c r="X1106" s="15"/>
      <c r="Y1106" s="15"/>
      <c r="Z1106" s="15"/>
      <c r="AA1106" s="15"/>
      <c r="AB1106" s="15"/>
      <c r="AC1106" s="15"/>
      <c r="AD1106" s="15"/>
      <c r="AE1106" s="15"/>
      <c r="AT1106" s="264" t="s">
        <v>159</v>
      </c>
      <c r="AU1106" s="264" t="s">
        <v>86</v>
      </c>
      <c r="AV1106" s="15" t="s">
        <v>84</v>
      </c>
      <c r="AW1106" s="15" t="s">
        <v>32</v>
      </c>
      <c r="AX1106" s="15" t="s">
        <v>76</v>
      </c>
      <c r="AY1106" s="264" t="s">
        <v>151</v>
      </c>
    </row>
    <row r="1107" s="13" customFormat="1">
      <c r="A1107" s="13"/>
      <c r="B1107" s="232"/>
      <c r="C1107" s="233"/>
      <c r="D1107" s="234" t="s">
        <v>159</v>
      </c>
      <c r="E1107" s="235" t="s">
        <v>1</v>
      </c>
      <c r="F1107" s="236" t="s">
        <v>583</v>
      </c>
      <c r="G1107" s="233"/>
      <c r="H1107" s="237">
        <v>2.2000000000000002</v>
      </c>
      <c r="I1107" s="238"/>
      <c r="J1107" s="233"/>
      <c r="K1107" s="233"/>
      <c r="L1107" s="239"/>
      <c r="M1107" s="240"/>
      <c r="N1107" s="241"/>
      <c r="O1107" s="241"/>
      <c r="P1107" s="241"/>
      <c r="Q1107" s="241"/>
      <c r="R1107" s="241"/>
      <c r="S1107" s="241"/>
      <c r="T1107" s="242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43" t="s">
        <v>159</v>
      </c>
      <c r="AU1107" s="243" t="s">
        <v>86</v>
      </c>
      <c r="AV1107" s="13" t="s">
        <v>86</v>
      </c>
      <c r="AW1107" s="13" t="s">
        <v>32</v>
      </c>
      <c r="AX1107" s="13" t="s">
        <v>76</v>
      </c>
      <c r="AY1107" s="243" t="s">
        <v>151</v>
      </c>
    </row>
    <row r="1108" s="16" customFormat="1">
      <c r="A1108" s="16"/>
      <c r="B1108" s="275"/>
      <c r="C1108" s="276"/>
      <c r="D1108" s="234" t="s">
        <v>159</v>
      </c>
      <c r="E1108" s="277" t="s">
        <v>1</v>
      </c>
      <c r="F1108" s="278" t="s">
        <v>252</v>
      </c>
      <c r="G1108" s="276"/>
      <c r="H1108" s="279">
        <v>72.709999999999994</v>
      </c>
      <c r="I1108" s="280"/>
      <c r="J1108" s="276"/>
      <c r="K1108" s="276"/>
      <c r="L1108" s="281"/>
      <c r="M1108" s="282"/>
      <c r="N1108" s="283"/>
      <c r="O1108" s="283"/>
      <c r="P1108" s="283"/>
      <c r="Q1108" s="283"/>
      <c r="R1108" s="283"/>
      <c r="S1108" s="283"/>
      <c r="T1108" s="284"/>
      <c r="U1108" s="16"/>
      <c r="V1108" s="16"/>
      <c r="W1108" s="16"/>
      <c r="X1108" s="16"/>
      <c r="Y1108" s="16"/>
      <c r="Z1108" s="16"/>
      <c r="AA1108" s="16"/>
      <c r="AB1108" s="16"/>
      <c r="AC1108" s="16"/>
      <c r="AD1108" s="16"/>
      <c r="AE1108" s="16"/>
      <c r="AT1108" s="285" t="s">
        <v>159</v>
      </c>
      <c r="AU1108" s="285" t="s">
        <v>86</v>
      </c>
      <c r="AV1108" s="16" t="s">
        <v>165</v>
      </c>
      <c r="AW1108" s="16" t="s">
        <v>32</v>
      </c>
      <c r="AX1108" s="16" t="s">
        <v>76</v>
      </c>
      <c r="AY1108" s="285" t="s">
        <v>151</v>
      </c>
    </row>
    <row r="1109" s="15" customFormat="1">
      <c r="A1109" s="15"/>
      <c r="B1109" s="255"/>
      <c r="C1109" s="256"/>
      <c r="D1109" s="234" t="s">
        <v>159</v>
      </c>
      <c r="E1109" s="257" t="s">
        <v>1</v>
      </c>
      <c r="F1109" s="258" t="s">
        <v>1259</v>
      </c>
      <c r="G1109" s="256"/>
      <c r="H1109" s="257" t="s">
        <v>1</v>
      </c>
      <c r="I1109" s="259"/>
      <c r="J1109" s="256"/>
      <c r="K1109" s="256"/>
      <c r="L1109" s="260"/>
      <c r="M1109" s="261"/>
      <c r="N1109" s="262"/>
      <c r="O1109" s="262"/>
      <c r="P1109" s="262"/>
      <c r="Q1109" s="262"/>
      <c r="R1109" s="262"/>
      <c r="S1109" s="262"/>
      <c r="T1109" s="263"/>
      <c r="U1109" s="15"/>
      <c r="V1109" s="15"/>
      <c r="W1109" s="15"/>
      <c r="X1109" s="15"/>
      <c r="Y1109" s="15"/>
      <c r="Z1109" s="15"/>
      <c r="AA1109" s="15"/>
      <c r="AB1109" s="15"/>
      <c r="AC1109" s="15"/>
      <c r="AD1109" s="15"/>
      <c r="AE1109" s="15"/>
      <c r="AT1109" s="264" t="s">
        <v>159</v>
      </c>
      <c r="AU1109" s="264" t="s">
        <v>86</v>
      </c>
      <c r="AV1109" s="15" t="s">
        <v>84</v>
      </c>
      <c r="AW1109" s="15" t="s">
        <v>32</v>
      </c>
      <c r="AX1109" s="15" t="s">
        <v>76</v>
      </c>
      <c r="AY1109" s="264" t="s">
        <v>151</v>
      </c>
    </row>
    <row r="1110" s="13" customFormat="1">
      <c r="A1110" s="13"/>
      <c r="B1110" s="232"/>
      <c r="C1110" s="233"/>
      <c r="D1110" s="234" t="s">
        <v>159</v>
      </c>
      <c r="E1110" s="235" t="s">
        <v>1</v>
      </c>
      <c r="F1110" s="236" t="s">
        <v>571</v>
      </c>
      <c r="G1110" s="233"/>
      <c r="H1110" s="237">
        <v>4.9809999999999999</v>
      </c>
      <c r="I1110" s="238"/>
      <c r="J1110" s="233"/>
      <c r="K1110" s="233"/>
      <c r="L1110" s="239"/>
      <c r="M1110" s="240"/>
      <c r="N1110" s="241"/>
      <c r="O1110" s="241"/>
      <c r="P1110" s="241"/>
      <c r="Q1110" s="241"/>
      <c r="R1110" s="241"/>
      <c r="S1110" s="241"/>
      <c r="T1110" s="242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43" t="s">
        <v>159</v>
      </c>
      <c r="AU1110" s="243" t="s">
        <v>86</v>
      </c>
      <c r="AV1110" s="13" t="s">
        <v>86</v>
      </c>
      <c r="AW1110" s="13" t="s">
        <v>32</v>
      </c>
      <c r="AX1110" s="13" t="s">
        <v>76</v>
      </c>
      <c r="AY1110" s="243" t="s">
        <v>151</v>
      </c>
    </row>
    <row r="1111" s="13" customFormat="1">
      <c r="A1111" s="13"/>
      <c r="B1111" s="232"/>
      <c r="C1111" s="233"/>
      <c r="D1111" s="234" t="s">
        <v>159</v>
      </c>
      <c r="E1111" s="235" t="s">
        <v>1</v>
      </c>
      <c r="F1111" s="236" t="s">
        <v>1260</v>
      </c>
      <c r="G1111" s="233"/>
      <c r="H1111" s="237">
        <v>25.100000000000001</v>
      </c>
      <c r="I1111" s="238"/>
      <c r="J1111" s="233"/>
      <c r="K1111" s="233"/>
      <c r="L1111" s="239"/>
      <c r="M1111" s="240"/>
      <c r="N1111" s="241"/>
      <c r="O1111" s="241"/>
      <c r="P1111" s="241"/>
      <c r="Q1111" s="241"/>
      <c r="R1111" s="241"/>
      <c r="S1111" s="241"/>
      <c r="T1111" s="242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43" t="s">
        <v>159</v>
      </c>
      <c r="AU1111" s="243" t="s">
        <v>86</v>
      </c>
      <c r="AV1111" s="13" t="s">
        <v>86</v>
      </c>
      <c r="AW1111" s="13" t="s">
        <v>32</v>
      </c>
      <c r="AX1111" s="13" t="s">
        <v>76</v>
      </c>
      <c r="AY1111" s="243" t="s">
        <v>151</v>
      </c>
    </row>
    <row r="1112" s="16" customFormat="1">
      <c r="A1112" s="16"/>
      <c r="B1112" s="275"/>
      <c r="C1112" s="276"/>
      <c r="D1112" s="234" t="s">
        <v>159</v>
      </c>
      <c r="E1112" s="277" t="s">
        <v>1</v>
      </c>
      <c r="F1112" s="278" t="s">
        <v>252</v>
      </c>
      <c r="G1112" s="276"/>
      <c r="H1112" s="279">
        <v>30.081</v>
      </c>
      <c r="I1112" s="280"/>
      <c r="J1112" s="276"/>
      <c r="K1112" s="276"/>
      <c r="L1112" s="281"/>
      <c r="M1112" s="282"/>
      <c r="N1112" s="283"/>
      <c r="O1112" s="283"/>
      <c r="P1112" s="283"/>
      <c r="Q1112" s="283"/>
      <c r="R1112" s="283"/>
      <c r="S1112" s="283"/>
      <c r="T1112" s="284"/>
      <c r="U1112" s="16"/>
      <c r="V1112" s="16"/>
      <c r="W1112" s="16"/>
      <c r="X1112" s="16"/>
      <c r="Y1112" s="16"/>
      <c r="Z1112" s="16"/>
      <c r="AA1112" s="16"/>
      <c r="AB1112" s="16"/>
      <c r="AC1112" s="16"/>
      <c r="AD1112" s="16"/>
      <c r="AE1112" s="16"/>
      <c r="AT1112" s="285" t="s">
        <v>159</v>
      </c>
      <c r="AU1112" s="285" t="s">
        <v>86</v>
      </c>
      <c r="AV1112" s="16" t="s">
        <v>165</v>
      </c>
      <c r="AW1112" s="16" t="s">
        <v>32</v>
      </c>
      <c r="AX1112" s="16" t="s">
        <v>76</v>
      </c>
      <c r="AY1112" s="285" t="s">
        <v>151</v>
      </c>
    </row>
    <row r="1113" s="14" customFormat="1">
      <c r="A1113" s="14"/>
      <c r="B1113" s="244"/>
      <c r="C1113" s="245"/>
      <c r="D1113" s="234" t="s">
        <v>159</v>
      </c>
      <c r="E1113" s="246" t="s">
        <v>1</v>
      </c>
      <c r="F1113" s="247" t="s">
        <v>161</v>
      </c>
      <c r="G1113" s="245"/>
      <c r="H1113" s="248">
        <v>154.74000000000001</v>
      </c>
      <c r="I1113" s="249"/>
      <c r="J1113" s="245"/>
      <c r="K1113" s="245"/>
      <c r="L1113" s="250"/>
      <c r="M1113" s="251"/>
      <c r="N1113" s="252"/>
      <c r="O1113" s="252"/>
      <c r="P1113" s="252"/>
      <c r="Q1113" s="252"/>
      <c r="R1113" s="252"/>
      <c r="S1113" s="252"/>
      <c r="T1113" s="253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4" t="s">
        <v>159</v>
      </c>
      <c r="AU1113" s="254" t="s">
        <v>86</v>
      </c>
      <c r="AV1113" s="14" t="s">
        <v>158</v>
      </c>
      <c r="AW1113" s="14" t="s">
        <v>32</v>
      </c>
      <c r="AX1113" s="14" t="s">
        <v>84</v>
      </c>
      <c r="AY1113" s="254" t="s">
        <v>151</v>
      </c>
    </row>
    <row r="1114" s="2" customFormat="1" ht="16.5" customHeight="1">
      <c r="A1114" s="39"/>
      <c r="B1114" s="40"/>
      <c r="C1114" s="219" t="s">
        <v>766</v>
      </c>
      <c r="D1114" s="219" t="s">
        <v>153</v>
      </c>
      <c r="E1114" s="220" t="s">
        <v>1261</v>
      </c>
      <c r="F1114" s="221" t="s">
        <v>1262</v>
      </c>
      <c r="G1114" s="222" t="s">
        <v>244</v>
      </c>
      <c r="H1114" s="223">
        <v>55.700000000000003</v>
      </c>
      <c r="I1114" s="224"/>
      <c r="J1114" s="225">
        <f>ROUND(I1114*H1114,2)</f>
        <v>0</v>
      </c>
      <c r="K1114" s="221" t="s">
        <v>157</v>
      </c>
      <c r="L1114" s="45"/>
      <c r="M1114" s="226" t="s">
        <v>1</v>
      </c>
      <c r="N1114" s="227" t="s">
        <v>41</v>
      </c>
      <c r="O1114" s="92"/>
      <c r="P1114" s="228">
        <f>O1114*H1114</f>
        <v>0</v>
      </c>
      <c r="Q1114" s="228">
        <v>0</v>
      </c>
      <c r="R1114" s="228">
        <f>Q1114*H1114</f>
        <v>0</v>
      </c>
      <c r="S1114" s="228">
        <v>0</v>
      </c>
      <c r="T1114" s="229">
        <f>S1114*H1114</f>
        <v>0</v>
      </c>
      <c r="U1114" s="39"/>
      <c r="V1114" s="39"/>
      <c r="W1114" s="39"/>
      <c r="X1114" s="39"/>
      <c r="Y1114" s="39"/>
      <c r="Z1114" s="39"/>
      <c r="AA1114" s="39"/>
      <c r="AB1114" s="39"/>
      <c r="AC1114" s="39"/>
      <c r="AD1114" s="39"/>
      <c r="AE1114" s="39"/>
      <c r="AR1114" s="230" t="s">
        <v>199</v>
      </c>
      <c r="AT1114" s="230" t="s">
        <v>153</v>
      </c>
      <c r="AU1114" s="230" t="s">
        <v>86</v>
      </c>
      <c r="AY1114" s="18" t="s">
        <v>151</v>
      </c>
      <c r="BE1114" s="231">
        <f>IF(N1114="základní",J1114,0)</f>
        <v>0</v>
      </c>
      <c r="BF1114" s="231">
        <f>IF(N1114="snížená",J1114,0)</f>
        <v>0</v>
      </c>
      <c r="BG1114" s="231">
        <f>IF(N1114="zákl. přenesená",J1114,0)</f>
        <v>0</v>
      </c>
      <c r="BH1114" s="231">
        <f>IF(N1114="sníž. přenesená",J1114,0)</f>
        <v>0</v>
      </c>
      <c r="BI1114" s="231">
        <f>IF(N1114="nulová",J1114,0)</f>
        <v>0</v>
      </c>
      <c r="BJ1114" s="18" t="s">
        <v>84</v>
      </c>
      <c r="BK1114" s="231">
        <f>ROUND(I1114*H1114,2)</f>
        <v>0</v>
      </c>
      <c r="BL1114" s="18" t="s">
        <v>199</v>
      </c>
      <c r="BM1114" s="230" t="s">
        <v>1263</v>
      </c>
    </row>
    <row r="1115" s="13" customFormat="1">
      <c r="A1115" s="13"/>
      <c r="B1115" s="232"/>
      <c r="C1115" s="233"/>
      <c r="D1115" s="234" t="s">
        <v>159</v>
      </c>
      <c r="E1115" s="235" t="s">
        <v>1</v>
      </c>
      <c r="F1115" s="236" t="s">
        <v>1264</v>
      </c>
      <c r="G1115" s="233"/>
      <c r="H1115" s="237">
        <v>26.399999999999999</v>
      </c>
      <c r="I1115" s="238"/>
      <c r="J1115" s="233"/>
      <c r="K1115" s="233"/>
      <c r="L1115" s="239"/>
      <c r="M1115" s="240"/>
      <c r="N1115" s="241"/>
      <c r="O1115" s="241"/>
      <c r="P1115" s="241"/>
      <c r="Q1115" s="241"/>
      <c r="R1115" s="241"/>
      <c r="S1115" s="241"/>
      <c r="T1115" s="242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43" t="s">
        <v>159</v>
      </c>
      <c r="AU1115" s="243" t="s">
        <v>86</v>
      </c>
      <c r="AV1115" s="13" t="s">
        <v>86</v>
      </c>
      <c r="AW1115" s="13" t="s">
        <v>32</v>
      </c>
      <c r="AX1115" s="13" t="s">
        <v>76</v>
      </c>
      <c r="AY1115" s="243" t="s">
        <v>151</v>
      </c>
    </row>
    <row r="1116" s="15" customFormat="1">
      <c r="A1116" s="15"/>
      <c r="B1116" s="255"/>
      <c r="C1116" s="256"/>
      <c r="D1116" s="234" t="s">
        <v>159</v>
      </c>
      <c r="E1116" s="257" t="s">
        <v>1</v>
      </c>
      <c r="F1116" s="258" t="s">
        <v>587</v>
      </c>
      <c r="G1116" s="256"/>
      <c r="H1116" s="257" t="s">
        <v>1</v>
      </c>
      <c r="I1116" s="259"/>
      <c r="J1116" s="256"/>
      <c r="K1116" s="256"/>
      <c r="L1116" s="260"/>
      <c r="M1116" s="261"/>
      <c r="N1116" s="262"/>
      <c r="O1116" s="262"/>
      <c r="P1116" s="262"/>
      <c r="Q1116" s="262"/>
      <c r="R1116" s="262"/>
      <c r="S1116" s="262"/>
      <c r="T1116" s="263"/>
      <c r="U1116" s="15"/>
      <c r="V1116" s="15"/>
      <c r="W1116" s="15"/>
      <c r="X1116" s="15"/>
      <c r="Y1116" s="15"/>
      <c r="Z1116" s="15"/>
      <c r="AA1116" s="15"/>
      <c r="AB1116" s="15"/>
      <c r="AC1116" s="15"/>
      <c r="AD1116" s="15"/>
      <c r="AE1116" s="15"/>
      <c r="AT1116" s="264" t="s">
        <v>159</v>
      </c>
      <c r="AU1116" s="264" t="s">
        <v>86</v>
      </c>
      <c r="AV1116" s="15" t="s">
        <v>84</v>
      </c>
      <c r="AW1116" s="15" t="s">
        <v>32</v>
      </c>
      <c r="AX1116" s="15" t="s">
        <v>76</v>
      </c>
      <c r="AY1116" s="264" t="s">
        <v>151</v>
      </c>
    </row>
    <row r="1117" s="13" customFormat="1">
      <c r="A1117" s="13"/>
      <c r="B1117" s="232"/>
      <c r="C1117" s="233"/>
      <c r="D1117" s="234" t="s">
        <v>159</v>
      </c>
      <c r="E1117" s="235" t="s">
        <v>1</v>
      </c>
      <c r="F1117" s="236" t="s">
        <v>1265</v>
      </c>
      <c r="G1117" s="233"/>
      <c r="H1117" s="237">
        <v>22</v>
      </c>
      <c r="I1117" s="238"/>
      <c r="J1117" s="233"/>
      <c r="K1117" s="233"/>
      <c r="L1117" s="239"/>
      <c r="M1117" s="240"/>
      <c r="N1117" s="241"/>
      <c r="O1117" s="241"/>
      <c r="P1117" s="241"/>
      <c r="Q1117" s="241"/>
      <c r="R1117" s="241"/>
      <c r="S1117" s="241"/>
      <c r="T1117" s="242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43" t="s">
        <v>159</v>
      </c>
      <c r="AU1117" s="243" t="s">
        <v>86</v>
      </c>
      <c r="AV1117" s="13" t="s">
        <v>86</v>
      </c>
      <c r="AW1117" s="13" t="s">
        <v>32</v>
      </c>
      <c r="AX1117" s="13" t="s">
        <v>76</v>
      </c>
      <c r="AY1117" s="243" t="s">
        <v>151</v>
      </c>
    </row>
    <row r="1118" s="13" customFormat="1">
      <c r="A1118" s="13"/>
      <c r="B1118" s="232"/>
      <c r="C1118" s="233"/>
      <c r="D1118" s="234" t="s">
        <v>159</v>
      </c>
      <c r="E1118" s="235" t="s">
        <v>1</v>
      </c>
      <c r="F1118" s="236" t="s">
        <v>1266</v>
      </c>
      <c r="G1118" s="233"/>
      <c r="H1118" s="237">
        <v>7.2999999999999998</v>
      </c>
      <c r="I1118" s="238"/>
      <c r="J1118" s="233"/>
      <c r="K1118" s="233"/>
      <c r="L1118" s="239"/>
      <c r="M1118" s="240"/>
      <c r="N1118" s="241"/>
      <c r="O1118" s="241"/>
      <c r="P1118" s="241"/>
      <c r="Q1118" s="241"/>
      <c r="R1118" s="241"/>
      <c r="S1118" s="241"/>
      <c r="T1118" s="242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43" t="s">
        <v>159</v>
      </c>
      <c r="AU1118" s="243" t="s">
        <v>86</v>
      </c>
      <c r="AV1118" s="13" t="s">
        <v>86</v>
      </c>
      <c r="AW1118" s="13" t="s">
        <v>32</v>
      </c>
      <c r="AX1118" s="13" t="s">
        <v>76</v>
      </c>
      <c r="AY1118" s="243" t="s">
        <v>151</v>
      </c>
    </row>
    <row r="1119" s="14" customFormat="1">
      <c r="A1119" s="14"/>
      <c r="B1119" s="244"/>
      <c r="C1119" s="245"/>
      <c r="D1119" s="234" t="s">
        <v>159</v>
      </c>
      <c r="E1119" s="246" t="s">
        <v>1</v>
      </c>
      <c r="F1119" s="247" t="s">
        <v>161</v>
      </c>
      <c r="G1119" s="245"/>
      <c r="H1119" s="248">
        <v>55.700000000000003</v>
      </c>
      <c r="I1119" s="249"/>
      <c r="J1119" s="245"/>
      <c r="K1119" s="245"/>
      <c r="L1119" s="250"/>
      <c r="M1119" s="251"/>
      <c r="N1119" s="252"/>
      <c r="O1119" s="252"/>
      <c r="P1119" s="252"/>
      <c r="Q1119" s="252"/>
      <c r="R1119" s="252"/>
      <c r="S1119" s="252"/>
      <c r="T1119" s="253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4" t="s">
        <v>159</v>
      </c>
      <c r="AU1119" s="254" t="s">
        <v>86</v>
      </c>
      <c r="AV1119" s="14" t="s">
        <v>158</v>
      </c>
      <c r="AW1119" s="14" t="s">
        <v>32</v>
      </c>
      <c r="AX1119" s="14" t="s">
        <v>84</v>
      </c>
      <c r="AY1119" s="254" t="s">
        <v>151</v>
      </c>
    </row>
    <row r="1120" s="2" customFormat="1" ht="16.5" customHeight="1">
      <c r="A1120" s="39"/>
      <c r="B1120" s="40"/>
      <c r="C1120" s="219" t="s">
        <v>1267</v>
      </c>
      <c r="D1120" s="219" t="s">
        <v>153</v>
      </c>
      <c r="E1120" s="220" t="s">
        <v>1268</v>
      </c>
      <c r="F1120" s="221" t="s">
        <v>1269</v>
      </c>
      <c r="G1120" s="222" t="s">
        <v>232</v>
      </c>
      <c r="H1120" s="223">
        <v>171.44999999999999</v>
      </c>
      <c r="I1120" s="224"/>
      <c r="J1120" s="225">
        <f>ROUND(I1120*H1120,2)</f>
        <v>0</v>
      </c>
      <c r="K1120" s="221" t="s">
        <v>157</v>
      </c>
      <c r="L1120" s="45"/>
      <c r="M1120" s="226" t="s">
        <v>1</v>
      </c>
      <c r="N1120" s="227" t="s">
        <v>41</v>
      </c>
      <c r="O1120" s="92"/>
      <c r="P1120" s="228">
        <f>O1120*H1120</f>
        <v>0</v>
      </c>
      <c r="Q1120" s="228">
        <v>0</v>
      </c>
      <c r="R1120" s="228">
        <f>Q1120*H1120</f>
        <v>0</v>
      </c>
      <c r="S1120" s="228">
        <v>0</v>
      </c>
      <c r="T1120" s="229">
        <f>S1120*H1120</f>
        <v>0</v>
      </c>
      <c r="U1120" s="39"/>
      <c r="V1120" s="39"/>
      <c r="W1120" s="39"/>
      <c r="X1120" s="39"/>
      <c r="Y1120" s="39"/>
      <c r="Z1120" s="39"/>
      <c r="AA1120" s="39"/>
      <c r="AB1120" s="39"/>
      <c r="AC1120" s="39"/>
      <c r="AD1120" s="39"/>
      <c r="AE1120" s="39"/>
      <c r="AR1120" s="230" t="s">
        <v>199</v>
      </c>
      <c r="AT1120" s="230" t="s">
        <v>153</v>
      </c>
      <c r="AU1120" s="230" t="s">
        <v>86</v>
      </c>
      <c r="AY1120" s="18" t="s">
        <v>151</v>
      </c>
      <c r="BE1120" s="231">
        <f>IF(N1120="základní",J1120,0)</f>
        <v>0</v>
      </c>
      <c r="BF1120" s="231">
        <f>IF(N1120="snížená",J1120,0)</f>
        <v>0</v>
      </c>
      <c r="BG1120" s="231">
        <f>IF(N1120="zákl. přenesená",J1120,0)</f>
        <v>0</v>
      </c>
      <c r="BH1120" s="231">
        <f>IF(N1120="sníž. přenesená",J1120,0)</f>
        <v>0</v>
      </c>
      <c r="BI1120" s="231">
        <f>IF(N1120="nulová",J1120,0)</f>
        <v>0</v>
      </c>
      <c r="BJ1120" s="18" t="s">
        <v>84</v>
      </c>
      <c r="BK1120" s="231">
        <f>ROUND(I1120*H1120,2)</f>
        <v>0</v>
      </c>
      <c r="BL1120" s="18" t="s">
        <v>199</v>
      </c>
      <c r="BM1120" s="230" t="s">
        <v>1270</v>
      </c>
    </row>
    <row r="1121" s="15" customFormat="1">
      <c r="A1121" s="15"/>
      <c r="B1121" s="255"/>
      <c r="C1121" s="256"/>
      <c r="D1121" s="234" t="s">
        <v>159</v>
      </c>
      <c r="E1121" s="257" t="s">
        <v>1</v>
      </c>
      <c r="F1121" s="258" t="s">
        <v>564</v>
      </c>
      <c r="G1121" s="256"/>
      <c r="H1121" s="257" t="s">
        <v>1</v>
      </c>
      <c r="I1121" s="259"/>
      <c r="J1121" s="256"/>
      <c r="K1121" s="256"/>
      <c r="L1121" s="260"/>
      <c r="M1121" s="261"/>
      <c r="N1121" s="262"/>
      <c r="O1121" s="262"/>
      <c r="P1121" s="262"/>
      <c r="Q1121" s="262"/>
      <c r="R1121" s="262"/>
      <c r="S1121" s="262"/>
      <c r="T1121" s="263"/>
      <c r="U1121" s="15"/>
      <c r="V1121" s="15"/>
      <c r="W1121" s="15"/>
      <c r="X1121" s="15"/>
      <c r="Y1121" s="15"/>
      <c r="Z1121" s="15"/>
      <c r="AA1121" s="15"/>
      <c r="AB1121" s="15"/>
      <c r="AC1121" s="15"/>
      <c r="AD1121" s="15"/>
      <c r="AE1121" s="15"/>
      <c r="AT1121" s="264" t="s">
        <v>159</v>
      </c>
      <c r="AU1121" s="264" t="s">
        <v>86</v>
      </c>
      <c r="AV1121" s="15" t="s">
        <v>84</v>
      </c>
      <c r="AW1121" s="15" t="s">
        <v>32</v>
      </c>
      <c r="AX1121" s="15" t="s">
        <v>76</v>
      </c>
      <c r="AY1121" s="264" t="s">
        <v>151</v>
      </c>
    </row>
    <row r="1122" s="13" customFormat="1">
      <c r="A1122" s="13"/>
      <c r="B1122" s="232"/>
      <c r="C1122" s="233"/>
      <c r="D1122" s="234" t="s">
        <v>159</v>
      </c>
      <c r="E1122" s="235" t="s">
        <v>1</v>
      </c>
      <c r="F1122" s="236" t="s">
        <v>565</v>
      </c>
      <c r="G1122" s="233"/>
      <c r="H1122" s="237">
        <v>18.279</v>
      </c>
      <c r="I1122" s="238"/>
      <c r="J1122" s="233"/>
      <c r="K1122" s="233"/>
      <c r="L1122" s="239"/>
      <c r="M1122" s="240"/>
      <c r="N1122" s="241"/>
      <c r="O1122" s="241"/>
      <c r="P1122" s="241"/>
      <c r="Q1122" s="241"/>
      <c r="R1122" s="241"/>
      <c r="S1122" s="241"/>
      <c r="T1122" s="242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43" t="s">
        <v>159</v>
      </c>
      <c r="AU1122" s="243" t="s">
        <v>86</v>
      </c>
      <c r="AV1122" s="13" t="s">
        <v>86</v>
      </c>
      <c r="AW1122" s="13" t="s">
        <v>32</v>
      </c>
      <c r="AX1122" s="13" t="s">
        <v>76</v>
      </c>
      <c r="AY1122" s="243" t="s">
        <v>151</v>
      </c>
    </row>
    <row r="1123" s="13" customFormat="1">
      <c r="A1123" s="13"/>
      <c r="B1123" s="232"/>
      <c r="C1123" s="233"/>
      <c r="D1123" s="234" t="s">
        <v>159</v>
      </c>
      <c r="E1123" s="235" t="s">
        <v>1</v>
      </c>
      <c r="F1123" s="236" t="s">
        <v>566</v>
      </c>
      <c r="G1123" s="233"/>
      <c r="H1123" s="237">
        <v>29.899999999999999</v>
      </c>
      <c r="I1123" s="238"/>
      <c r="J1123" s="233"/>
      <c r="K1123" s="233"/>
      <c r="L1123" s="239"/>
      <c r="M1123" s="240"/>
      <c r="N1123" s="241"/>
      <c r="O1123" s="241"/>
      <c r="P1123" s="241"/>
      <c r="Q1123" s="241"/>
      <c r="R1123" s="241"/>
      <c r="S1123" s="241"/>
      <c r="T1123" s="242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43" t="s">
        <v>159</v>
      </c>
      <c r="AU1123" s="243" t="s">
        <v>86</v>
      </c>
      <c r="AV1123" s="13" t="s">
        <v>86</v>
      </c>
      <c r="AW1123" s="13" t="s">
        <v>32</v>
      </c>
      <c r="AX1123" s="13" t="s">
        <v>76</v>
      </c>
      <c r="AY1123" s="243" t="s">
        <v>151</v>
      </c>
    </row>
    <row r="1124" s="15" customFormat="1">
      <c r="A1124" s="15"/>
      <c r="B1124" s="255"/>
      <c r="C1124" s="256"/>
      <c r="D1124" s="234" t="s">
        <v>159</v>
      </c>
      <c r="E1124" s="257" t="s">
        <v>1</v>
      </c>
      <c r="F1124" s="258" t="s">
        <v>1252</v>
      </c>
      <c r="G1124" s="256"/>
      <c r="H1124" s="257" t="s">
        <v>1</v>
      </c>
      <c r="I1124" s="259"/>
      <c r="J1124" s="256"/>
      <c r="K1124" s="256"/>
      <c r="L1124" s="260"/>
      <c r="M1124" s="261"/>
      <c r="N1124" s="262"/>
      <c r="O1124" s="262"/>
      <c r="P1124" s="262"/>
      <c r="Q1124" s="262"/>
      <c r="R1124" s="262"/>
      <c r="S1124" s="262"/>
      <c r="T1124" s="263"/>
      <c r="U1124" s="15"/>
      <c r="V1124" s="15"/>
      <c r="W1124" s="15"/>
      <c r="X1124" s="15"/>
      <c r="Y1124" s="15"/>
      <c r="Z1124" s="15"/>
      <c r="AA1124" s="15"/>
      <c r="AB1124" s="15"/>
      <c r="AC1124" s="15"/>
      <c r="AD1124" s="15"/>
      <c r="AE1124" s="15"/>
      <c r="AT1124" s="264" t="s">
        <v>159</v>
      </c>
      <c r="AU1124" s="264" t="s">
        <v>86</v>
      </c>
      <c r="AV1124" s="15" t="s">
        <v>84</v>
      </c>
      <c r="AW1124" s="15" t="s">
        <v>32</v>
      </c>
      <c r="AX1124" s="15" t="s">
        <v>76</v>
      </c>
      <c r="AY1124" s="264" t="s">
        <v>151</v>
      </c>
    </row>
    <row r="1125" s="13" customFormat="1">
      <c r="A1125" s="13"/>
      <c r="B1125" s="232"/>
      <c r="C1125" s="233"/>
      <c r="D1125" s="234" t="s">
        <v>159</v>
      </c>
      <c r="E1125" s="235" t="s">
        <v>1</v>
      </c>
      <c r="F1125" s="236" t="s">
        <v>1253</v>
      </c>
      <c r="G1125" s="233"/>
      <c r="H1125" s="237">
        <v>2.4199999999999999</v>
      </c>
      <c r="I1125" s="238"/>
      <c r="J1125" s="233"/>
      <c r="K1125" s="233"/>
      <c r="L1125" s="239"/>
      <c r="M1125" s="240"/>
      <c r="N1125" s="241"/>
      <c r="O1125" s="241"/>
      <c r="P1125" s="241"/>
      <c r="Q1125" s="241"/>
      <c r="R1125" s="241"/>
      <c r="S1125" s="241"/>
      <c r="T1125" s="242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43" t="s">
        <v>159</v>
      </c>
      <c r="AU1125" s="243" t="s">
        <v>86</v>
      </c>
      <c r="AV1125" s="13" t="s">
        <v>86</v>
      </c>
      <c r="AW1125" s="13" t="s">
        <v>32</v>
      </c>
      <c r="AX1125" s="13" t="s">
        <v>76</v>
      </c>
      <c r="AY1125" s="243" t="s">
        <v>151</v>
      </c>
    </row>
    <row r="1126" s="13" customFormat="1">
      <c r="A1126" s="13"/>
      <c r="B1126" s="232"/>
      <c r="C1126" s="233"/>
      <c r="D1126" s="234" t="s">
        <v>159</v>
      </c>
      <c r="E1126" s="235" t="s">
        <v>1</v>
      </c>
      <c r="F1126" s="236" t="s">
        <v>1271</v>
      </c>
      <c r="G1126" s="233"/>
      <c r="H1126" s="237">
        <v>7.9199999999999999</v>
      </c>
      <c r="I1126" s="238"/>
      <c r="J1126" s="233"/>
      <c r="K1126" s="233"/>
      <c r="L1126" s="239"/>
      <c r="M1126" s="240"/>
      <c r="N1126" s="241"/>
      <c r="O1126" s="241"/>
      <c r="P1126" s="241"/>
      <c r="Q1126" s="241"/>
      <c r="R1126" s="241"/>
      <c r="S1126" s="241"/>
      <c r="T1126" s="242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43" t="s">
        <v>159</v>
      </c>
      <c r="AU1126" s="243" t="s">
        <v>86</v>
      </c>
      <c r="AV1126" s="13" t="s">
        <v>86</v>
      </c>
      <c r="AW1126" s="13" t="s">
        <v>32</v>
      </c>
      <c r="AX1126" s="13" t="s">
        <v>76</v>
      </c>
      <c r="AY1126" s="243" t="s">
        <v>151</v>
      </c>
    </row>
    <row r="1127" s="13" customFormat="1">
      <c r="A1127" s="13"/>
      <c r="B1127" s="232"/>
      <c r="C1127" s="233"/>
      <c r="D1127" s="234" t="s">
        <v>159</v>
      </c>
      <c r="E1127" s="235" t="s">
        <v>1</v>
      </c>
      <c r="F1127" s="236" t="s">
        <v>1254</v>
      </c>
      <c r="G1127" s="233"/>
      <c r="H1127" s="237">
        <v>1.3500000000000001</v>
      </c>
      <c r="I1127" s="238"/>
      <c r="J1127" s="233"/>
      <c r="K1127" s="233"/>
      <c r="L1127" s="239"/>
      <c r="M1127" s="240"/>
      <c r="N1127" s="241"/>
      <c r="O1127" s="241"/>
      <c r="P1127" s="241"/>
      <c r="Q1127" s="241"/>
      <c r="R1127" s="241"/>
      <c r="S1127" s="241"/>
      <c r="T1127" s="242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43" t="s">
        <v>159</v>
      </c>
      <c r="AU1127" s="243" t="s">
        <v>86</v>
      </c>
      <c r="AV1127" s="13" t="s">
        <v>86</v>
      </c>
      <c r="AW1127" s="13" t="s">
        <v>32</v>
      </c>
      <c r="AX1127" s="13" t="s">
        <v>76</v>
      </c>
      <c r="AY1127" s="243" t="s">
        <v>151</v>
      </c>
    </row>
    <row r="1128" s="16" customFormat="1">
      <c r="A1128" s="16"/>
      <c r="B1128" s="275"/>
      <c r="C1128" s="276"/>
      <c r="D1128" s="234" t="s">
        <v>159</v>
      </c>
      <c r="E1128" s="277" t="s">
        <v>1</v>
      </c>
      <c r="F1128" s="278" t="s">
        <v>252</v>
      </c>
      <c r="G1128" s="276"/>
      <c r="H1128" s="279">
        <v>59.869</v>
      </c>
      <c r="I1128" s="280"/>
      <c r="J1128" s="276"/>
      <c r="K1128" s="276"/>
      <c r="L1128" s="281"/>
      <c r="M1128" s="282"/>
      <c r="N1128" s="283"/>
      <c r="O1128" s="283"/>
      <c r="P1128" s="283"/>
      <c r="Q1128" s="283"/>
      <c r="R1128" s="283"/>
      <c r="S1128" s="283"/>
      <c r="T1128" s="284"/>
      <c r="U1128" s="16"/>
      <c r="V1128" s="16"/>
      <c r="W1128" s="16"/>
      <c r="X1128" s="16"/>
      <c r="Y1128" s="16"/>
      <c r="Z1128" s="16"/>
      <c r="AA1128" s="16"/>
      <c r="AB1128" s="16"/>
      <c r="AC1128" s="16"/>
      <c r="AD1128" s="16"/>
      <c r="AE1128" s="16"/>
      <c r="AT1128" s="285" t="s">
        <v>159</v>
      </c>
      <c r="AU1128" s="285" t="s">
        <v>86</v>
      </c>
      <c r="AV1128" s="16" t="s">
        <v>165</v>
      </c>
      <c r="AW1128" s="16" t="s">
        <v>32</v>
      </c>
      <c r="AX1128" s="16" t="s">
        <v>76</v>
      </c>
      <c r="AY1128" s="285" t="s">
        <v>151</v>
      </c>
    </row>
    <row r="1129" s="15" customFormat="1">
      <c r="A1129" s="15"/>
      <c r="B1129" s="255"/>
      <c r="C1129" s="256"/>
      <c r="D1129" s="234" t="s">
        <v>159</v>
      </c>
      <c r="E1129" s="257" t="s">
        <v>1</v>
      </c>
      <c r="F1129" s="258" t="s">
        <v>1255</v>
      </c>
      <c r="G1129" s="256"/>
      <c r="H1129" s="257" t="s">
        <v>1</v>
      </c>
      <c r="I1129" s="259"/>
      <c r="J1129" s="256"/>
      <c r="K1129" s="256"/>
      <c r="L1129" s="260"/>
      <c r="M1129" s="261"/>
      <c r="N1129" s="262"/>
      <c r="O1129" s="262"/>
      <c r="P1129" s="262"/>
      <c r="Q1129" s="262"/>
      <c r="R1129" s="262"/>
      <c r="S1129" s="262"/>
      <c r="T1129" s="263"/>
      <c r="U1129" s="15"/>
      <c r="V1129" s="15"/>
      <c r="W1129" s="15"/>
      <c r="X1129" s="15"/>
      <c r="Y1129" s="15"/>
      <c r="Z1129" s="15"/>
      <c r="AA1129" s="15"/>
      <c r="AB1129" s="15"/>
      <c r="AC1129" s="15"/>
      <c r="AD1129" s="15"/>
      <c r="AE1129" s="15"/>
      <c r="AT1129" s="264" t="s">
        <v>159</v>
      </c>
      <c r="AU1129" s="264" t="s">
        <v>86</v>
      </c>
      <c r="AV1129" s="15" t="s">
        <v>84</v>
      </c>
      <c r="AW1129" s="15" t="s">
        <v>32</v>
      </c>
      <c r="AX1129" s="15" t="s">
        <v>76</v>
      </c>
      <c r="AY1129" s="264" t="s">
        <v>151</v>
      </c>
    </row>
    <row r="1130" s="13" customFormat="1">
      <c r="A1130" s="13"/>
      <c r="B1130" s="232"/>
      <c r="C1130" s="233"/>
      <c r="D1130" s="234" t="s">
        <v>159</v>
      </c>
      <c r="E1130" s="235" t="s">
        <v>1</v>
      </c>
      <c r="F1130" s="236" t="s">
        <v>1272</v>
      </c>
      <c r="G1130" s="233"/>
      <c r="H1130" s="237">
        <v>72.700000000000003</v>
      </c>
      <c r="I1130" s="238"/>
      <c r="J1130" s="233"/>
      <c r="K1130" s="233"/>
      <c r="L1130" s="239"/>
      <c r="M1130" s="240"/>
      <c r="N1130" s="241"/>
      <c r="O1130" s="241"/>
      <c r="P1130" s="241"/>
      <c r="Q1130" s="241"/>
      <c r="R1130" s="241"/>
      <c r="S1130" s="241"/>
      <c r="T1130" s="242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43" t="s">
        <v>159</v>
      </c>
      <c r="AU1130" s="243" t="s">
        <v>86</v>
      </c>
      <c r="AV1130" s="13" t="s">
        <v>86</v>
      </c>
      <c r="AW1130" s="13" t="s">
        <v>32</v>
      </c>
      <c r="AX1130" s="13" t="s">
        <v>76</v>
      </c>
      <c r="AY1130" s="243" t="s">
        <v>151</v>
      </c>
    </row>
    <row r="1131" s="15" customFormat="1">
      <c r="A1131" s="15"/>
      <c r="B1131" s="255"/>
      <c r="C1131" s="256"/>
      <c r="D1131" s="234" t="s">
        <v>159</v>
      </c>
      <c r="E1131" s="257" t="s">
        <v>1</v>
      </c>
      <c r="F1131" s="258" t="s">
        <v>1258</v>
      </c>
      <c r="G1131" s="256"/>
      <c r="H1131" s="257" t="s">
        <v>1</v>
      </c>
      <c r="I1131" s="259"/>
      <c r="J1131" s="256"/>
      <c r="K1131" s="256"/>
      <c r="L1131" s="260"/>
      <c r="M1131" s="261"/>
      <c r="N1131" s="262"/>
      <c r="O1131" s="262"/>
      <c r="P1131" s="262"/>
      <c r="Q1131" s="262"/>
      <c r="R1131" s="262"/>
      <c r="S1131" s="262"/>
      <c r="T1131" s="263"/>
      <c r="U1131" s="15"/>
      <c r="V1131" s="15"/>
      <c r="W1131" s="15"/>
      <c r="X1131" s="15"/>
      <c r="Y1131" s="15"/>
      <c r="Z1131" s="15"/>
      <c r="AA1131" s="15"/>
      <c r="AB1131" s="15"/>
      <c r="AC1131" s="15"/>
      <c r="AD1131" s="15"/>
      <c r="AE1131" s="15"/>
      <c r="AT1131" s="264" t="s">
        <v>159</v>
      </c>
      <c r="AU1131" s="264" t="s">
        <v>86</v>
      </c>
      <c r="AV1131" s="15" t="s">
        <v>84</v>
      </c>
      <c r="AW1131" s="15" t="s">
        <v>32</v>
      </c>
      <c r="AX1131" s="15" t="s">
        <v>76</v>
      </c>
      <c r="AY1131" s="264" t="s">
        <v>151</v>
      </c>
    </row>
    <row r="1132" s="13" customFormat="1">
      <c r="A1132" s="13"/>
      <c r="B1132" s="232"/>
      <c r="C1132" s="233"/>
      <c r="D1132" s="234" t="s">
        <v>159</v>
      </c>
      <c r="E1132" s="235" t="s">
        <v>1</v>
      </c>
      <c r="F1132" s="236" t="s">
        <v>583</v>
      </c>
      <c r="G1132" s="233"/>
      <c r="H1132" s="237">
        <v>2.2000000000000002</v>
      </c>
      <c r="I1132" s="238"/>
      <c r="J1132" s="233"/>
      <c r="K1132" s="233"/>
      <c r="L1132" s="239"/>
      <c r="M1132" s="240"/>
      <c r="N1132" s="241"/>
      <c r="O1132" s="241"/>
      <c r="P1132" s="241"/>
      <c r="Q1132" s="241"/>
      <c r="R1132" s="241"/>
      <c r="S1132" s="241"/>
      <c r="T1132" s="242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43" t="s">
        <v>159</v>
      </c>
      <c r="AU1132" s="243" t="s">
        <v>86</v>
      </c>
      <c r="AV1132" s="13" t="s">
        <v>86</v>
      </c>
      <c r="AW1132" s="13" t="s">
        <v>32</v>
      </c>
      <c r="AX1132" s="13" t="s">
        <v>76</v>
      </c>
      <c r="AY1132" s="243" t="s">
        <v>151</v>
      </c>
    </row>
    <row r="1133" s="15" customFormat="1">
      <c r="A1133" s="15"/>
      <c r="B1133" s="255"/>
      <c r="C1133" s="256"/>
      <c r="D1133" s="234" t="s">
        <v>159</v>
      </c>
      <c r="E1133" s="257" t="s">
        <v>1</v>
      </c>
      <c r="F1133" s="258" t="s">
        <v>1273</v>
      </c>
      <c r="G1133" s="256"/>
      <c r="H1133" s="257" t="s">
        <v>1</v>
      </c>
      <c r="I1133" s="259"/>
      <c r="J1133" s="256"/>
      <c r="K1133" s="256"/>
      <c r="L1133" s="260"/>
      <c r="M1133" s="261"/>
      <c r="N1133" s="262"/>
      <c r="O1133" s="262"/>
      <c r="P1133" s="262"/>
      <c r="Q1133" s="262"/>
      <c r="R1133" s="262"/>
      <c r="S1133" s="262"/>
      <c r="T1133" s="263"/>
      <c r="U1133" s="15"/>
      <c r="V1133" s="15"/>
      <c r="W1133" s="15"/>
      <c r="X1133" s="15"/>
      <c r="Y1133" s="15"/>
      <c r="Z1133" s="15"/>
      <c r="AA1133" s="15"/>
      <c r="AB1133" s="15"/>
      <c r="AC1133" s="15"/>
      <c r="AD1133" s="15"/>
      <c r="AE1133" s="15"/>
      <c r="AT1133" s="264" t="s">
        <v>159</v>
      </c>
      <c r="AU1133" s="264" t="s">
        <v>86</v>
      </c>
      <c r="AV1133" s="15" t="s">
        <v>84</v>
      </c>
      <c r="AW1133" s="15" t="s">
        <v>32</v>
      </c>
      <c r="AX1133" s="15" t="s">
        <v>76</v>
      </c>
      <c r="AY1133" s="264" t="s">
        <v>151</v>
      </c>
    </row>
    <row r="1134" s="15" customFormat="1">
      <c r="A1134" s="15"/>
      <c r="B1134" s="255"/>
      <c r="C1134" s="256"/>
      <c r="D1134" s="234" t="s">
        <v>159</v>
      </c>
      <c r="E1134" s="257" t="s">
        <v>1</v>
      </c>
      <c r="F1134" s="258" t="s">
        <v>587</v>
      </c>
      <c r="G1134" s="256"/>
      <c r="H1134" s="257" t="s">
        <v>1</v>
      </c>
      <c r="I1134" s="259"/>
      <c r="J1134" s="256"/>
      <c r="K1134" s="256"/>
      <c r="L1134" s="260"/>
      <c r="M1134" s="261"/>
      <c r="N1134" s="262"/>
      <c r="O1134" s="262"/>
      <c r="P1134" s="262"/>
      <c r="Q1134" s="262"/>
      <c r="R1134" s="262"/>
      <c r="S1134" s="262"/>
      <c r="T1134" s="263"/>
      <c r="U1134" s="15"/>
      <c r="V1134" s="15"/>
      <c r="W1134" s="15"/>
      <c r="X1134" s="15"/>
      <c r="Y1134" s="15"/>
      <c r="Z1134" s="15"/>
      <c r="AA1134" s="15"/>
      <c r="AB1134" s="15"/>
      <c r="AC1134" s="15"/>
      <c r="AD1134" s="15"/>
      <c r="AE1134" s="15"/>
      <c r="AT1134" s="264" t="s">
        <v>159</v>
      </c>
      <c r="AU1134" s="264" t="s">
        <v>86</v>
      </c>
      <c r="AV1134" s="15" t="s">
        <v>84</v>
      </c>
      <c r="AW1134" s="15" t="s">
        <v>32</v>
      </c>
      <c r="AX1134" s="15" t="s">
        <v>76</v>
      </c>
      <c r="AY1134" s="264" t="s">
        <v>151</v>
      </c>
    </row>
    <row r="1135" s="13" customFormat="1">
      <c r="A1135" s="13"/>
      <c r="B1135" s="232"/>
      <c r="C1135" s="233"/>
      <c r="D1135" s="234" t="s">
        <v>159</v>
      </c>
      <c r="E1135" s="235" t="s">
        <v>1</v>
      </c>
      <c r="F1135" s="236" t="s">
        <v>1274</v>
      </c>
      <c r="G1135" s="233"/>
      <c r="H1135" s="237">
        <v>6.5999999999999996</v>
      </c>
      <c r="I1135" s="238"/>
      <c r="J1135" s="233"/>
      <c r="K1135" s="233"/>
      <c r="L1135" s="239"/>
      <c r="M1135" s="240"/>
      <c r="N1135" s="241"/>
      <c r="O1135" s="241"/>
      <c r="P1135" s="241"/>
      <c r="Q1135" s="241"/>
      <c r="R1135" s="241"/>
      <c r="S1135" s="241"/>
      <c r="T1135" s="242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43" t="s">
        <v>159</v>
      </c>
      <c r="AU1135" s="243" t="s">
        <v>86</v>
      </c>
      <c r="AV1135" s="13" t="s">
        <v>86</v>
      </c>
      <c r="AW1135" s="13" t="s">
        <v>32</v>
      </c>
      <c r="AX1135" s="13" t="s">
        <v>76</v>
      </c>
      <c r="AY1135" s="243" t="s">
        <v>151</v>
      </c>
    </row>
    <row r="1136" s="16" customFormat="1">
      <c r="A1136" s="16"/>
      <c r="B1136" s="275"/>
      <c r="C1136" s="276"/>
      <c r="D1136" s="234" t="s">
        <v>159</v>
      </c>
      <c r="E1136" s="277" t="s">
        <v>1</v>
      </c>
      <c r="F1136" s="278" t="s">
        <v>252</v>
      </c>
      <c r="G1136" s="276"/>
      <c r="H1136" s="279">
        <v>81.5</v>
      </c>
      <c r="I1136" s="280"/>
      <c r="J1136" s="276"/>
      <c r="K1136" s="276"/>
      <c r="L1136" s="281"/>
      <c r="M1136" s="282"/>
      <c r="N1136" s="283"/>
      <c r="O1136" s="283"/>
      <c r="P1136" s="283"/>
      <c r="Q1136" s="283"/>
      <c r="R1136" s="283"/>
      <c r="S1136" s="283"/>
      <c r="T1136" s="284"/>
      <c r="U1136" s="16"/>
      <c r="V1136" s="16"/>
      <c r="W1136" s="16"/>
      <c r="X1136" s="16"/>
      <c r="Y1136" s="16"/>
      <c r="Z1136" s="16"/>
      <c r="AA1136" s="16"/>
      <c r="AB1136" s="16"/>
      <c r="AC1136" s="16"/>
      <c r="AD1136" s="16"/>
      <c r="AE1136" s="16"/>
      <c r="AT1136" s="285" t="s">
        <v>159</v>
      </c>
      <c r="AU1136" s="285" t="s">
        <v>86</v>
      </c>
      <c r="AV1136" s="16" t="s">
        <v>165</v>
      </c>
      <c r="AW1136" s="16" t="s">
        <v>32</v>
      </c>
      <c r="AX1136" s="16" t="s">
        <v>76</v>
      </c>
      <c r="AY1136" s="285" t="s">
        <v>151</v>
      </c>
    </row>
    <row r="1137" s="15" customFormat="1">
      <c r="A1137" s="15"/>
      <c r="B1137" s="255"/>
      <c r="C1137" s="256"/>
      <c r="D1137" s="234" t="s">
        <v>159</v>
      </c>
      <c r="E1137" s="257" t="s">
        <v>1</v>
      </c>
      <c r="F1137" s="258" t="s">
        <v>1259</v>
      </c>
      <c r="G1137" s="256"/>
      <c r="H1137" s="257" t="s">
        <v>1</v>
      </c>
      <c r="I1137" s="259"/>
      <c r="J1137" s="256"/>
      <c r="K1137" s="256"/>
      <c r="L1137" s="260"/>
      <c r="M1137" s="261"/>
      <c r="N1137" s="262"/>
      <c r="O1137" s="262"/>
      <c r="P1137" s="262"/>
      <c r="Q1137" s="262"/>
      <c r="R1137" s="262"/>
      <c r="S1137" s="262"/>
      <c r="T1137" s="263"/>
      <c r="U1137" s="15"/>
      <c r="V1137" s="15"/>
      <c r="W1137" s="15"/>
      <c r="X1137" s="15"/>
      <c r="Y1137" s="15"/>
      <c r="Z1137" s="15"/>
      <c r="AA1137" s="15"/>
      <c r="AB1137" s="15"/>
      <c r="AC1137" s="15"/>
      <c r="AD1137" s="15"/>
      <c r="AE1137" s="15"/>
      <c r="AT1137" s="264" t="s">
        <v>159</v>
      </c>
      <c r="AU1137" s="264" t="s">
        <v>86</v>
      </c>
      <c r="AV1137" s="15" t="s">
        <v>84</v>
      </c>
      <c r="AW1137" s="15" t="s">
        <v>32</v>
      </c>
      <c r="AX1137" s="15" t="s">
        <v>76</v>
      </c>
      <c r="AY1137" s="264" t="s">
        <v>151</v>
      </c>
    </row>
    <row r="1138" s="13" customFormat="1">
      <c r="A1138" s="13"/>
      <c r="B1138" s="232"/>
      <c r="C1138" s="233"/>
      <c r="D1138" s="234" t="s">
        <v>159</v>
      </c>
      <c r="E1138" s="235" t="s">
        <v>1</v>
      </c>
      <c r="F1138" s="236" t="s">
        <v>571</v>
      </c>
      <c r="G1138" s="233"/>
      <c r="H1138" s="237">
        <v>4.9809999999999999</v>
      </c>
      <c r="I1138" s="238"/>
      <c r="J1138" s="233"/>
      <c r="K1138" s="233"/>
      <c r="L1138" s="239"/>
      <c r="M1138" s="240"/>
      <c r="N1138" s="241"/>
      <c r="O1138" s="241"/>
      <c r="P1138" s="241"/>
      <c r="Q1138" s="241"/>
      <c r="R1138" s="241"/>
      <c r="S1138" s="241"/>
      <c r="T1138" s="242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43" t="s">
        <v>159</v>
      </c>
      <c r="AU1138" s="243" t="s">
        <v>86</v>
      </c>
      <c r="AV1138" s="13" t="s">
        <v>86</v>
      </c>
      <c r="AW1138" s="13" t="s">
        <v>32</v>
      </c>
      <c r="AX1138" s="13" t="s">
        <v>76</v>
      </c>
      <c r="AY1138" s="243" t="s">
        <v>151</v>
      </c>
    </row>
    <row r="1139" s="13" customFormat="1">
      <c r="A1139" s="13"/>
      <c r="B1139" s="232"/>
      <c r="C1139" s="233"/>
      <c r="D1139" s="234" t="s">
        <v>159</v>
      </c>
      <c r="E1139" s="235" t="s">
        <v>1</v>
      </c>
      <c r="F1139" s="236" t="s">
        <v>1260</v>
      </c>
      <c r="G1139" s="233"/>
      <c r="H1139" s="237">
        <v>25.100000000000001</v>
      </c>
      <c r="I1139" s="238"/>
      <c r="J1139" s="233"/>
      <c r="K1139" s="233"/>
      <c r="L1139" s="239"/>
      <c r="M1139" s="240"/>
      <c r="N1139" s="241"/>
      <c r="O1139" s="241"/>
      <c r="P1139" s="241"/>
      <c r="Q1139" s="241"/>
      <c r="R1139" s="241"/>
      <c r="S1139" s="241"/>
      <c r="T1139" s="242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43" t="s">
        <v>159</v>
      </c>
      <c r="AU1139" s="243" t="s">
        <v>86</v>
      </c>
      <c r="AV1139" s="13" t="s">
        <v>86</v>
      </c>
      <c r="AW1139" s="13" t="s">
        <v>32</v>
      </c>
      <c r="AX1139" s="13" t="s">
        <v>76</v>
      </c>
      <c r="AY1139" s="243" t="s">
        <v>151</v>
      </c>
    </row>
    <row r="1140" s="16" customFormat="1">
      <c r="A1140" s="16"/>
      <c r="B1140" s="275"/>
      <c r="C1140" s="276"/>
      <c r="D1140" s="234" t="s">
        <v>159</v>
      </c>
      <c r="E1140" s="277" t="s">
        <v>1</v>
      </c>
      <c r="F1140" s="278" t="s">
        <v>252</v>
      </c>
      <c r="G1140" s="276"/>
      <c r="H1140" s="279">
        <v>30.081</v>
      </c>
      <c r="I1140" s="280"/>
      <c r="J1140" s="276"/>
      <c r="K1140" s="276"/>
      <c r="L1140" s="281"/>
      <c r="M1140" s="282"/>
      <c r="N1140" s="283"/>
      <c r="O1140" s="283"/>
      <c r="P1140" s="283"/>
      <c r="Q1140" s="283"/>
      <c r="R1140" s="283"/>
      <c r="S1140" s="283"/>
      <c r="T1140" s="284"/>
      <c r="U1140" s="16"/>
      <c r="V1140" s="16"/>
      <c r="W1140" s="16"/>
      <c r="X1140" s="16"/>
      <c r="Y1140" s="16"/>
      <c r="Z1140" s="16"/>
      <c r="AA1140" s="16"/>
      <c r="AB1140" s="16"/>
      <c r="AC1140" s="16"/>
      <c r="AD1140" s="16"/>
      <c r="AE1140" s="16"/>
      <c r="AT1140" s="285" t="s">
        <v>159</v>
      </c>
      <c r="AU1140" s="285" t="s">
        <v>86</v>
      </c>
      <c r="AV1140" s="16" t="s">
        <v>165</v>
      </c>
      <c r="AW1140" s="16" t="s">
        <v>32</v>
      </c>
      <c r="AX1140" s="16" t="s">
        <v>76</v>
      </c>
      <c r="AY1140" s="285" t="s">
        <v>151</v>
      </c>
    </row>
    <row r="1141" s="14" customFormat="1">
      <c r="A1141" s="14"/>
      <c r="B1141" s="244"/>
      <c r="C1141" s="245"/>
      <c r="D1141" s="234" t="s">
        <v>159</v>
      </c>
      <c r="E1141" s="246" t="s">
        <v>1</v>
      </c>
      <c r="F1141" s="247" t="s">
        <v>161</v>
      </c>
      <c r="G1141" s="245"/>
      <c r="H1141" s="248">
        <v>171.44999999999999</v>
      </c>
      <c r="I1141" s="249"/>
      <c r="J1141" s="245"/>
      <c r="K1141" s="245"/>
      <c r="L1141" s="250"/>
      <c r="M1141" s="251"/>
      <c r="N1141" s="252"/>
      <c r="O1141" s="252"/>
      <c r="P1141" s="252"/>
      <c r="Q1141" s="252"/>
      <c r="R1141" s="252"/>
      <c r="S1141" s="252"/>
      <c r="T1141" s="253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54" t="s">
        <v>159</v>
      </c>
      <c r="AU1141" s="254" t="s">
        <v>86</v>
      </c>
      <c r="AV1141" s="14" t="s">
        <v>158</v>
      </c>
      <c r="AW1141" s="14" t="s">
        <v>32</v>
      </c>
      <c r="AX1141" s="14" t="s">
        <v>84</v>
      </c>
      <c r="AY1141" s="254" t="s">
        <v>151</v>
      </c>
    </row>
    <row r="1142" s="2" customFormat="1">
      <c r="A1142" s="39"/>
      <c r="B1142" s="40"/>
      <c r="C1142" s="219" t="s">
        <v>772</v>
      </c>
      <c r="D1142" s="219" t="s">
        <v>153</v>
      </c>
      <c r="E1142" s="220" t="s">
        <v>1275</v>
      </c>
      <c r="F1142" s="221" t="s">
        <v>1276</v>
      </c>
      <c r="G1142" s="222" t="s">
        <v>244</v>
      </c>
      <c r="H1142" s="223">
        <v>55.700000000000003</v>
      </c>
      <c r="I1142" s="224"/>
      <c r="J1142" s="225">
        <f>ROUND(I1142*H1142,2)</f>
        <v>0</v>
      </c>
      <c r="K1142" s="221" t="s">
        <v>157</v>
      </c>
      <c r="L1142" s="45"/>
      <c r="M1142" s="226" t="s">
        <v>1</v>
      </c>
      <c r="N1142" s="227" t="s">
        <v>41</v>
      </c>
      <c r="O1142" s="92"/>
      <c r="P1142" s="228">
        <f>O1142*H1142</f>
        <v>0</v>
      </c>
      <c r="Q1142" s="228">
        <v>0</v>
      </c>
      <c r="R1142" s="228">
        <f>Q1142*H1142</f>
        <v>0</v>
      </c>
      <c r="S1142" s="228">
        <v>0</v>
      </c>
      <c r="T1142" s="229">
        <f>S1142*H1142</f>
        <v>0</v>
      </c>
      <c r="U1142" s="39"/>
      <c r="V1142" s="39"/>
      <c r="W1142" s="39"/>
      <c r="X1142" s="39"/>
      <c r="Y1142" s="39"/>
      <c r="Z1142" s="39"/>
      <c r="AA1142" s="39"/>
      <c r="AB1142" s="39"/>
      <c r="AC1142" s="39"/>
      <c r="AD1142" s="39"/>
      <c r="AE1142" s="39"/>
      <c r="AR1142" s="230" t="s">
        <v>199</v>
      </c>
      <c r="AT1142" s="230" t="s">
        <v>153</v>
      </c>
      <c r="AU1142" s="230" t="s">
        <v>86</v>
      </c>
      <c r="AY1142" s="18" t="s">
        <v>151</v>
      </c>
      <c r="BE1142" s="231">
        <f>IF(N1142="základní",J1142,0)</f>
        <v>0</v>
      </c>
      <c r="BF1142" s="231">
        <f>IF(N1142="snížená",J1142,0)</f>
        <v>0</v>
      </c>
      <c r="BG1142" s="231">
        <f>IF(N1142="zákl. přenesená",J1142,0)</f>
        <v>0</v>
      </c>
      <c r="BH1142" s="231">
        <f>IF(N1142="sníž. přenesená",J1142,0)</f>
        <v>0</v>
      </c>
      <c r="BI1142" s="231">
        <f>IF(N1142="nulová",J1142,0)</f>
        <v>0</v>
      </c>
      <c r="BJ1142" s="18" t="s">
        <v>84</v>
      </c>
      <c r="BK1142" s="231">
        <f>ROUND(I1142*H1142,2)</f>
        <v>0</v>
      </c>
      <c r="BL1142" s="18" t="s">
        <v>199</v>
      </c>
      <c r="BM1142" s="230" t="s">
        <v>1277</v>
      </c>
    </row>
    <row r="1143" s="13" customFormat="1">
      <c r="A1143" s="13"/>
      <c r="B1143" s="232"/>
      <c r="C1143" s="233"/>
      <c r="D1143" s="234" t="s">
        <v>159</v>
      </c>
      <c r="E1143" s="235" t="s">
        <v>1</v>
      </c>
      <c r="F1143" s="236" t="s">
        <v>1264</v>
      </c>
      <c r="G1143" s="233"/>
      <c r="H1143" s="237">
        <v>26.399999999999999</v>
      </c>
      <c r="I1143" s="238"/>
      <c r="J1143" s="233"/>
      <c r="K1143" s="233"/>
      <c r="L1143" s="239"/>
      <c r="M1143" s="240"/>
      <c r="N1143" s="241"/>
      <c r="O1143" s="241"/>
      <c r="P1143" s="241"/>
      <c r="Q1143" s="241"/>
      <c r="R1143" s="241"/>
      <c r="S1143" s="241"/>
      <c r="T1143" s="242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43" t="s">
        <v>159</v>
      </c>
      <c r="AU1143" s="243" t="s">
        <v>86</v>
      </c>
      <c r="AV1143" s="13" t="s">
        <v>86</v>
      </c>
      <c r="AW1143" s="13" t="s">
        <v>32</v>
      </c>
      <c r="AX1143" s="13" t="s">
        <v>76</v>
      </c>
      <c r="AY1143" s="243" t="s">
        <v>151</v>
      </c>
    </row>
    <row r="1144" s="15" customFormat="1">
      <c r="A1144" s="15"/>
      <c r="B1144" s="255"/>
      <c r="C1144" s="256"/>
      <c r="D1144" s="234" t="s">
        <v>159</v>
      </c>
      <c r="E1144" s="257" t="s">
        <v>1</v>
      </c>
      <c r="F1144" s="258" t="s">
        <v>587</v>
      </c>
      <c r="G1144" s="256"/>
      <c r="H1144" s="257" t="s">
        <v>1</v>
      </c>
      <c r="I1144" s="259"/>
      <c r="J1144" s="256"/>
      <c r="K1144" s="256"/>
      <c r="L1144" s="260"/>
      <c r="M1144" s="261"/>
      <c r="N1144" s="262"/>
      <c r="O1144" s="262"/>
      <c r="P1144" s="262"/>
      <c r="Q1144" s="262"/>
      <c r="R1144" s="262"/>
      <c r="S1144" s="262"/>
      <c r="T1144" s="263"/>
      <c r="U1144" s="15"/>
      <c r="V1144" s="15"/>
      <c r="W1144" s="15"/>
      <c r="X1144" s="15"/>
      <c r="Y1144" s="15"/>
      <c r="Z1144" s="15"/>
      <c r="AA1144" s="15"/>
      <c r="AB1144" s="15"/>
      <c r="AC1144" s="15"/>
      <c r="AD1144" s="15"/>
      <c r="AE1144" s="15"/>
      <c r="AT1144" s="264" t="s">
        <v>159</v>
      </c>
      <c r="AU1144" s="264" t="s">
        <v>86</v>
      </c>
      <c r="AV1144" s="15" t="s">
        <v>84</v>
      </c>
      <c r="AW1144" s="15" t="s">
        <v>32</v>
      </c>
      <c r="AX1144" s="15" t="s">
        <v>76</v>
      </c>
      <c r="AY1144" s="264" t="s">
        <v>151</v>
      </c>
    </row>
    <row r="1145" s="13" customFormat="1">
      <c r="A1145" s="13"/>
      <c r="B1145" s="232"/>
      <c r="C1145" s="233"/>
      <c r="D1145" s="234" t="s">
        <v>159</v>
      </c>
      <c r="E1145" s="235" t="s">
        <v>1</v>
      </c>
      <c r="F1145" s="236" t="s">
        <v>1265</v>
      </c>
      <c r="G1145" s="233"/>
      <c r="H1145" s="237">
        <v>22</v>
      </c>
      <c r="I1145" s="238"/>
      <c r="J1145" s="233"/>
      <c r="K1145" s="233"/>
      <c r="L1145" s="239"/>
      <c r="M1145" s="240"/>
      <c r="N1145" s="241"/>
      <c r="O1145" s="241"/>
      <c r="P1145" s="241"/>
      <c r="Q1145" s="241"/>
      <c r="R1145" s="241"/>
      <c r="S1145" s="241"/>
      <c r="T1145" s="242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43" t="s">
        <v>159</v>
      </c>
      <c r="AU1145" s="243" t="s">
        <v>86</v>
      </c>
      <c r="AV1145" s="13" t="s">
        <v>86</v>
      </c>
      <c r="AW1145" s="13" t="s">
        <v>32</v>
      </c>
      <c r="AX1145" s="13" t="s">
        <v>76</v>
      </c>
      <c r="AY1145" s="243" t="s">
        <v>151</v>
      </c>
    </row>
    <row r="1146" s="13" customFormat="1">
      <c r="A1146" s="13"/>
      <c r="B1146" s="232"/>
      <c r="C1146" s="233"/>
      <c r="D1146" s="234" t="s">
        <v>159</v>
      </c>
      <c r="E1146" s="235" t="s">
        <v>1</v>
      </c>
      <c r="F1146" s="236" t="s">
        <v>1266</v>
      </c>
      <c r="G1146" s="233"/>
      <c r="H1146" s="237">
        <v>7.2999999999999998</v>
      </c>
      <c r="I1146" s="238"/>
      <c r="J1146" s="233"/>
      <c r="K1146" s="233"/>
      <c r="L1146" s="239"/>
      <c r="M1146" s="240"/>
      <c r="N1146" s="241"/>
      <c r="O1146" s="241"/>
      <c r="P1146" s="241"/>
      <c r="Q1146" s="241"/>
      <c r="R1146" s="241"/>
      <c r="S1146" s="241"/>
      <c r="T1146" s="242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43" t="s">
        <v>159</v>
      </c>
      <c r="AU1146" s="243" t="s">
        <v>86</v>
      </c>
      <c r="AV1146" s="13" t="s">
        <v>86</v>
      </c>
      <c r="AW1146" s="13" t="s">
        <v>32</v>
      </c>
      <c r="AX1146" s="13" t="s">
        <v>76</v>
      </c>
      <c r="AY1146" s="243" t="s">
        <v>151</v>
      </c>
    </row>
    <row r="1147" s="14" customFormat="1">
      <c r="A1147" s="14"/>
      <c r="B1147" s="244"/>
      <c r="C1147" s="245"/>
      <c r="D1147" s="234" t="s">
        <v>159</v>
      </c>
      <c r="E1147" s="246" t="s">
        <v>1</v>
      </c>
      <c r="F1147" s="247" t="s">
        <v>161</v>
      </c>
      <c r="G1147" s="245"/>
      <c r="H1147" s="248">
        <v>55.700000000000003</v>
      </c>
      <c r="I1147" s="249"/>
      <c r="J1147" s="245"/>
      <c r="K1147" s="245"/>
      <c r="L1147" s="250"/>
      <c r="M1147" s="251"/>
      <c r="N1147" s="252"/>
      <c r="O1147" s="252"/>
      <c r="P1147" s="252"/>
      <c r="Q1147" s="252"/>
      <c r="R1147" s="252"/>
      <c r="S1147" s="252"/>
      <c r="T1147" s="253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4" t="s">
        <v>159</v>
      </c>
      <c r="AU1147" s="254" t="s">
        <v>86</v>
      </c>
      <c r="AV1147" s="14" t="s">
        <v>158</v>
      </c>
      <c r="AW1147" s="14" t="s">
        <v>32</v>
      </c>
      <c r="AX1147" s="14" t="s">
        <v>84</v>
      </c>
      <c r="AY1147" s="254" t="s">
        <v>151</v>
      </c>
    </row>
    <row r="1148" s="2" customFormat="1">
      <c r="A1148" s="39"/>
      <c r="B1148" s="40"/>
      <c r="C1148" s="265" t="s">
        <v>1278</v>
      </c>
      <c r="D1148" s="265" t="s">
        <v>219</v>
      </c>
      <c r="E1148" s="266" t="s">
        <v>1279</v>
      </c>
      <c r="F1148" s="267" t="s">
        <v>1280</v>
      </c>
      <c r="G1148" s="268" t="s">
        <v>244</v>
      </c>
      <c r="H1148" s="269">
        <v>61.270000000000003</v>
      </c>
      <c r="I1148" s="270"/>
      <c r="J1148" s="271">
        <f>ROUND(I1148*H1148,2)</f>
        <v>0</v>
      </c>
      <c r="K1148" s="267" t="s">
        <v>157</v>
      </c>
      <c r="L1148" s="272"/>
      <c r="M1148" s="273" t="s">
        <v>1</v>
      </c>
      <c r="N1148" s="274" t="s">
        <v>41</v>
      </c>
      <c r="O1148" s="92"/>
      <c r="P1148" s="228">
        <f>O1148*H1148</f>
        <v>0</v>
      </c>
      <c r="Q1148" s="228">
        <v>0</v>
      </c>
      <c r="R1148" s="228">
        <f>Q1148*H1148</f>
        <v>0</v>
      </c>
      <c r="S1148" s="228">
        <v>0</v>
      </c>
      <c r="T1148" s="229">
        <f>S1148*H1148</f>
        <v>0</v>
      </c>
      <c r="U1148" s="39"/>
      <c r="V1148" s="39"/>
      <c r="W1148" s="39"/>
      <c r="X1148" s="39"/>
      <c r="Y1148" s="39"/>
      <c r="Z1148" s="39"/>
      <c r="AA1148" s="39"/>
      <c r="AB1148" s="39"/>
      <c r="AC1148" s="39"/>
      <c r="AD1148" s="39"/>
      <c r="AE1148" s="39"/>
      <c r="AR1148" s="230" t="s">
        <v>245</v>
      </c>
      <c r="AT1148" s="230" t="s">
        <v>219</v>
      </c>
      <c r="AU1148" s="230" t="s">
        <v>86</v>
      </c>
      <c r="AY1148" s="18" t="s">
        <v>151</v>
      </c>
      <c r="BE1148" s="231">
        <f>IF(N1148="základní",J1148,0)</f>
        <v>0</v>
      </c>
      <c r="BF1148" s="231">
        <f>IF(N1148="snížená",J1148,0)</f>
        <v>0</v>
      </c>
      <c r="BG1148" s="231">
        <f>IF(N1148="zákl. přenesená",J1148,0)</f>
        <v>0</v>
      </c>
      <c r="BH1148" s="231">
        <f>IF(N1148="sníž. přenesená",J1148,0)</f>
        <v>0</v>
      </c>
      <c r="BI1148" s="231">
        <f>IF(N1148="nulová",J1148,0)</f>
        <v>0</v>
      </c>
      <c r="BJ1148" s="18" t="s">
        <v>84</v>
      </c>
      <c r="BK1148" s="231">
        <f>ROUND(I1148*H1148,2)</f>
        <v>0</v>
      </c>
      <c r="BL1148" s="18" t="s">
        <v>199</v>
      </c>
      <c r="BM1148" s="230" t="s">
        <v>1281</v>
      </c>
    </row>
    <row r="1149" s="13" customFormat="1">
      <c r="A1149" s="13"/>
      <c r="B1149" s="232"/>
      <c r="C1149" s="233"/>
      <c r="D1149" s="234" t="s">
        <v>159</v>
      </c>
      <c r="E1149" s="235" t="s">
        <v>1</v>
      </c>
      <c r="F1149" s="236" t="s">
        <v>1282</v>
      </c>
      <c r="G1149" s="233"/>
      <c r="H1149" s="237">
        <v>61.270000000000003</v>
      </c>
      <c r="I1149" s="238"/>
      <c r="J1149" s="233"/>
      <c r="K1149" s="233"/>
      <c r="L1149" s="239"/>
      <c r="M1149" s="240"/>
      <c r="N1149" s="241"/>
      <c r="O1149" s="241"/>
      <c r="P1149" s="241"/>
      <c r="Q1149" s="241"/>
      <c r="R1149" s="241"/>
      <c r="S1149" s="241"/>
      <c r="T1149" s="242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43" t="s">
        <v>159</v>
      </c>
      <c r="AU1149" s="243" t="s">
        <v>86</v>
      </c>
      <c r="AV1149" s="13" t="s">
        <v>86</v>
      </c>
      <c r="AW1149" s="13" t="s">
        <v>32</v>
      </c>
      <c r="AX1149" s="13" t="s">
        <v>76</v>
      </c>
      <c r="AY1149" s="243" t="s">
        <v>151</v>
      </c>
    </row>
    <row r="1150" s="14" customFormat="1">
      <c r="A1150" s="14"/>
      <c r="B1150" s="244"/>
      <c r="C1150" s="245"/>
      <c r="D1150" s="234" t="s">
        <v>159</v>
      </c>
      <c r="E1150" s="246" t="s">
        <v>1</v>
      </c>
      <c r="F1150" s="247" t="s">
        <v>161</v>
      </c>
      <c r="G1150" s="245"/>
      <c r="H1150" s="248">
        <v>61.270000000000003</v>
      </c>
      <c r="I1150" s="249"/>
      <c r="J1150" s="245"/>
      <c r="K1150" s="245"/>
      <c r="L1150" s="250"/>
      <c r="M1150" s="251"/>
      <c r="N1150" s="252"/>
      <c r="O1150" s="252"/>
      <c r="P1150" s="252"/>
      <c r="Q1150" s="252"/>
      <c r="R1150" s="252"/>
      <c r="S1150" s="252"/>
      <c r="T1150" s="253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54" t="s">
        <v>159</v>
      </c>
      <c r="AU1150" s="254" t="s">
        <v>86</v>
      </c>
      <c r="AV1150" s="14" t="s">
        <v>158</v>
      </c>
      <c r="AW1150" s="14" t="s">
        <v>32</v>
      </c>
      <c r="AX1150" s="14" t="s">
        <v>84</v>
      </c>
      <c r="AY1150" s="254" t="s">
        <v>151</v>
      </c>
    </row>
    <row r="1151" s="2" customFormat="1">
      <c r="A1151" s="39"/>
      <c r="B1151" s="40"/>
      <c r="C1151" s="219" t="s">
        <v>776</v>
      </c>
      <c r="D1151" s="219" t="s">
        <v>153</v>
      </c>
      <c r="E1151" s="220" t="s">
        <v>1283</v>
      </c>
      <c r="F1151" s="221" t="s">
        <v>1284</v>
      </c>
      <c r="G1151" s="222" t="s">
        <v>244</v>
      </c>
      <c r="H1151" s="223">
        <v>55.700000000000003</v>
      </c>
      <c r="I1151" s="224"/>
      <c r="J1151" s="225">
        <f>ROUND(I1151*H1151,2)</f>
        <v>0</v>
      </c>
      <c r="K1151" s="221" t="s">
        <v>157</v>
      </c>
      <c r="L1151" s="45"/>
      <c r="M1151" s="226" t="s">
        <v>1</v>
      </c>
      <c r="N1151" s="227" t="s">
        <v>41</v>
      </c>
      <c r="O1151" s="92"/>
      <c r="P1151" s="228">
        <f>O1151*H1151</f>
        <v>0</v>
      </c>
      <c r="Q1151" s="228">
        <v>0</v>
      </c>
      <c r="R1151" s="228">
        <f>Q1151*H1151</f>
        <v>0</v>
      </c>
      <c r="S1151" s="228">
        <v>0</v>
      </c>
      <c r="T1151" s="229">
        <f>S1151*H1151</f>
        <v>0</v>
      </c>
      <c r="U1151" s="39"/>
      <c r="V1151" s="39"/>
      <c r="W1151" s="39"/>
      <c r="X1151" s="39"/>
      <c r="Y1151" s="39"/>
      <c r="Z1151" s="39"/>
      <c r="AA1151" s="39"/>
      <c r="AB1151" s="39"/>
      <c r="AC1151" s="39"/>
      <c r="AD1151" s="39"/>
      <c r="AE1151" s="39"/>
      <c r="AR1151" s="230" t="s">
        <v>199</v>
      </c>
      <c r="AT1151" s="230" t="s">
        <v>153</v>
      </c>
      <c r="AU1151" s="230" t="s">
        <v>86</v>
      </c>
      <c r="AY1151" s="18" t="s">
        <v>151</v>
      </c>
      <c r="BE1151" s="231">
        <f>IF(N1151="základní",J1151,0)</f>
        <v>0</v>
      </c>
      <c r="BF1151" s="231">
        <f>IF(N1151="snížená",J1151,0)</f>
        <v>0</v>
      </c>
      <c r="BG1151" s="231">
        <f>IF(N1151="zákl. přenesená",J1151,0)</f>
        <v>0</v>
      </c>
      <c r="BH1151" s="231">
        <f>IF(N1151="sníž. přenesená",J1151,0)</f>
        <v>0</v>
      </c>
      <c r="BI1151" s="231">
        <f>IF(N1151="nulová",J1151,0)</f>
        <v>0</v>
      </c>
      <c r="BJ1151" s="18" t="s">
        <v>84</v>
      </c>
      <c r="BK1151" s="231">
        <f>ROUND(I1151*H1151,2)</f>
        <v>0</v>
      </c>
      <c r="BL1151" s="18" t="s">
        <v>199</v>
      </c>
      <c r="BM1151" s="230" t="s">
        <v>1285</v>
      </c>
    </row>
    <row r="1152" s="13" customFormat="1">
      <c r="A1152" s="13"/>
      <c r="B1152" s="232"/>
      <c r="C1152" s="233"/>
      <c r="D1152" s="234" t="s">
        <v>159</v>
      </c>
      <c r="E1152" s="235" t="s">
        <v>1</v>
      </c>
      <c r="F1152" s="236" t="s">
        <v>1264</v>
      </c>
      <c r="G1152" s="233"/>
      <c r="H1152" s="237">
        <v>26.399999999999999</v>
      </c>
      <c r="I1152" s="238"/>
      <c r="J1152" s="233"/>
      <c r="K1152" s="233"/>
      <c r="L1152" s="239"/>
      <c r="M1152" s="240"/>
      <c r="N1152" s="241"/>
      <c r="O1152" s="241"/>
      <c r="P1152" s="241"/>
      <c r="Q1152" s="241"/>
      <c r="R1152" s="241"/>
      <c r="S1152" s="241"/>
      <c r="T1152" s="242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43" t="s">
        <v>159</v>
      </c>
      <c r="AU1152" s="243" t="s">
        <v>86</v>
      </c>
      <c r="AV1152" s="13" t="s">
        <v>86</v>
      </c>
      <c r="AW1152" s="13" t="s">
        <v>32</v>
      </c>
      <c r="AX1152" s="13" t="s">
        <v>76</v>
      </c>
      <c r="AY1152" s="243" t="s">
        <v>151</v>
      </c>
    </row>
    <row r="1153" s="15" customFormat="1">
      <c r="A1153" s="15"/>
      <c r="B1153" s="255"/>
      <c r="C1153" s="256"/>
      <c r="D1153" s="234" t="s">
        <v>159</v>
      </c>
      <c r="E1153" s="257" t="s">
        <v>1</v>
      </c>
      <c r="F1153" s="258" t="s">
        <v>587</v>
      </c>
      <c r="G1153" s="256"/>
      <c r="H1153" s="257" t="s">
        <v>1</v>
      </c>
      <c r="I1153" s="259"/>
      <c r="J1153" s="256"/>
      <c r="K1153" s="256"/>
      <c r="L1153" s="260"/>
      <c r="M1153" s="261"/>
      <c r="N1153" s="262"/>
      <c r="O1153" s="262"/>
      <c r="P1153" s="262"/>
      <c r="Q1153" s="262"/>
      <c r="R1153" s="262"/>
      <c r="S1153" s="262"/>
      <c r="T1153" s="263"/>
      <c r="U1153" s="15"/>
      <c r="V1153" s="15"/>
      <c r="W1153" s="15"/>
      <c r="X1153" s="15"/>
      <c r="Y1153" s="15"/>
      <c r="Z1153" s="15"/>
      <c r="AA1153" s="15"/>
      <c r="AB1153" s="15"/>
      <c r="AC1153" s="15"/>
      <c r="AD1153" s="15"/>
      <c r="AE1153" s="15"/>
      <c r="AT1153" s="264" t="s">
        <v>159</v>
      </c>
      <c r="AU1153" s="264" t="s">
        <v>86</v>
      </c>
      <c r="AV1153" s="15" t="s">
        <v>84</v>
      </c>
      <c r="AW1153" s="15" t="s">
        <v>32</v>
      </c>
      <c r="AX1153" s="15" t="s">
        <v>76</v>
      </c>
      <c r="AY1153" s="264" t="s">
        <v>151</v>
      </c>
    </row>
    <row r="1154" s="13" customFormat="1">
      <c r="A1154" s="13"/>
      <c r="B1154" s="232"/>
      <c r="C1154" s="233"/>
      <c r="D1154" s="234" t="s">
        <v>159</v>
      </c>
      <c r="E1154" s="235" t="s">
        <v>1</v>
      </c>
      <c r="F1154" s="236" t="s">
        <v>1265</v>
      </c>
      <c r="G1154" s="233"/>
      <c r="H1154" s="237">
        <v>22</v>
      </c>
      <c r="I1154" s="238"/>
      <c r="J1154" s="233"/>
      <c r="K1154" s="233"/>
      <c r="L1154" s="239"/>
      <c r="M1154" s="240"/>
      <c r="N1154" s="241"/>
      <c r="O1154" s="241"/>
      <c r="P1154" s="241"/>
      <c r="Q1154" s="241"/>
      <c r="R1154" s="241"/>
      <c r="S1154" s="241"/>
      <c r="T1154" s="242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43" t="s">
        <v>159</v>
      </c>
      <c r="AU1154" s="243" t="s">
        <v>86</v>
      </c>
      <c r="AV1154" s="13" t="s">
        <v>86</v>
      </c>
      <c r="AW1154" s="13" t="s">
        <v>32</v>
      </c>
      <c r="AX1154" s="13" t="s">
        <v>76</v>
      </c>
      <c r="AY1154" s="243" t="s">
        <v>151</v>
      </c>
    </row>
    <row r="1155" s="13" customFormat="1">
      <c r="A1155" s="13"/>
      <c r="B1155" s="232"/>
      <c r="C1155" s="233"/>
      <c r="D1155" s="234" t="s">
        <v>159</v>
      </c>
      <c r="E1155" s="235" t="s">
        <v>1</v>
      </c>
      <c r="F1155" s="236" t="s">
        <v>1266</v>
      </c>
      <c r="G1155" s="233"/>
      <c r="H1155" s="237">
        <v>7.2999999999999998</v>
      </c>
      <c r="I1155" s="238"/>
      <c r="J1155" s="233"/>
      <c r="K1155" s="233"/>
      <c r="L1155" s="239"/>
      <c r="M1155" s="240"/>
      <c r="N1155" s="241"/>
      <c r="O1155" s="241"/>
      <c r="P1155" s="241"/>
      <c r="Q1155" s="241"/>
      <c r="R1155" s="241"/>
      <c r="S1155" s="241"/>
      <c r="T1155" s="242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43" t="s">
        <v>159</v>
      </c>
      <c r="AU1155" s="243" t="s">
        <v>86</v>
      </c>
      <c r="AV1155" s="13" t="s">
        <v>86</v>
      </c>
      <c r="AW1155" s="13" t="s">
        <v>32</v>
      </c>
      <c r="AX1155" s="13" t="s">
        <v>76</v>
      </c>
      <c r="AY1155" s="243" t="s">
        <v>151</v>
      </c>
    </row>
    <row r="1156" s="14" customFormat="1">
      <c r="A1156" s="14"/>
      <c r="B1156" s="244"/>
      <c r="C1156" s="245"/>
      <c r="D1156" s="234" t="s">
        <v>159</v>
      </c>
      <c r="E1156" s="246" t="s">
        <v>1</v>
      </c>
      <c r="F1156" s="247" t="s">
        <v>161</v>
      </c>
      <c r="G1156" s="245"/>
      <c r="H1156" s="248">
        <v>55.700000000000003</v>
      </c>
      <c r="I1156" s="249"/>
      <c r="J1156" s="245"/>
      <c r="K1156" s="245"/>
      <c r="L1156" s="250"/>
      <c r="M1156" s="251"/>
      <c r="N1156" s="252"/>
      <c r="O1156" s="252"/>
      <c r="P1156" s="252"/>
      <c r="Q1156" s="252"/>
      <c r="R1156" s="252"/>
      <c r="S1156" s="252"/>
      <c r="T1156" s="253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54" t="s">
        <v>159</v>
      </c>
      <c r="AU1156" s="254" t="s">
        <v>86</v>
      </c>
      <c r="AV1156" s="14" t="s">
        <v>158</v>
      </c>
      <c r="AW1156" s="14" t="s">
        <v>32</v>
      </c>
      <c r="AX1156" s="14" t="s">
        <v>84</v>
      </c>
      <c r="AY1156" s="254" t="s">
        <v>151</v>
      </c>
    </row>
    <row r="1157" s="2" customFormat="1" ht="16.5" customHeight="1">
      <c r="A1157" s="39"/>
      <c r="B1157" s="40"/>
      <c r="C1157" s="265" t="s">
        <v>1286</v>
      </c>
      <c r="D1157" s="265" t="s">
        <v>219</v>
      </c>
      <c r="E1157" s="266" t="s">
        <v>1287</v>
      </c>
      <c r="F1157" s="267" t="s">
        <v>1288</v>
      </c>
      <c r="G1157" s="268" t="s">
        <v>198</v>
      </c>
      <c r="H1157" s="269">
        <v>103</v>
      </c>
      <c r="I1157" s="270"/>
      <c r="J1157" s="271">
        <f>ROUND(I1157*H1157,2)</f>
        <v>0</v>
      </c>
      <c r="K1157" s="267" t="s">
        <v>157</v>
      </c>
      <c r="L1157" s="272"/>
      <c r="M1157" s="273" t="s">
        <v>1</v>
      </c>
      <c r="N1157" s="274" t="s">
        <v>41</v>
      </c>
      <c r="O1157" s="92"/>
      <c r="P1157" s="228">
        <f>O1157*H1157</f>
        <v>0</v>
      </c>
      <c r="Q1157" s="228">
        <v>0</v>
      </c>
      <c r="R1157" s="228">
        <f>Q1157*H1157</f>
        <v>0</v>
      </c>
      <c r="S1157" s="228">
        <v>0</v>
      </c>
      <c r="T1157" s="229">
        <f>S1157*H1157</f>
        <v>0</v>
      </c>
      <c r="U1157" s="39"/>
      <c r="V1157" s="39"/>
      <c r="W1157" s="39"/>
      <c r="X1157" s="39"/>
      <c r="Y1157" s="39"/>
      <c r="Z1157" s="39"/>
      <c r="AA1157" s="39"/>
      <c r="AB1157" s="39"/>
      <c r="AC1157" s="39"/>
      <c r="AD1157" s="39"/>
      <c r="AE1157" s="39"/>
      <c r="AR1157" s="230" t="s">
        <v>245</v>
      </c>
      <c r="AT1157" s="230" t="s">
        <v>219</v>
      </c>
      <c r="AU1157" s="230" t="s">
        <v>86</v>
      </c>
      <c r="AY1157" s="18" t="s">
        <v>151</v>
      </c>
      <c r="BE1157" s="231">
        <f>IF(N1157="základní",J1157,0)</f>
        <v>0</v>
      </c>
      <c r="BF1157" s="231">
        <f>IF(N1157="snížená",J1157,0)</f>
        <v>0</v>
      </c>
      <c r="BG1157" s="231">
        <f>IF(N1157="zákl. přenesená",J1157,0)</f>
        <v>0</v>
      </c>
      <c r="BH1157" s="231">
        <f>IF(N1157="sníž. přenesená",J1157,0)</f>
        <v>0</v>
      </c>
      <c r="BI1157" s="231">
        <f>IF(N1157="nulová",J1157,0)</f>
        <v>0</v>
      </c>
      <c r="BJ1157" s="18" t="s">
        <v>84</v>
      </c>
      <c r="BK1157" s="231">
        <f>ROUND(I1157*H1157,2)</f>
        <v>0</v>
      </c>
      <c r="BL1157" s="18" t="s">
        <v>199</v>
      </c>
      <c r="BM1157" s="230" t="s">
        <v>1289</v>
      </c>
    </row>
    <row r="1158" s="13" customFormat="1">
      <c r="A1158" s="13"/>
      <c r="B1158" s="232"/>
      <c r="C1158" s="233"/>
      <c r="D1158" s="234" t="s">
        <v>159</v>
      </c>
      <c r="E1158" s="235" t="s">
        <v>1</v>
      </c>
      <c r="F1158" s="236" t="s">
        <v>1290</v>
      </c>
      <c r="G1158" s="233"/>
      <c r="H1158" s="237">
        <v>103</v>
      </c>
      <c r="I1158" s="238"/>
      <c r="J1158" s="233"/>
      <c r="K1158" s="233"/>
      <c r="L1158" s="239"/>
      <c r="M1158" s="240"/>
      <c r="N1158" s="241"/>
      <c r="O1158" s="241"/>
      <c r="P1158" s="241"/>
      <c r="Q1158" s="241"/>
      <c r="R1158" s="241"/>
      <c r="S1158" s="241"/>
      <c r="T1158" s="242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43" t="s">
        <v>159</v>
      </c>
      <c r="AU1158" s="243" t="s">
        <v>86</v>
      </c>
      <c r="AV1158" s="13" t="s">
        <v>86</v>
      </c>
      <c r="AW1158" s="13" t="s">
        <v>32</v>
      </c>
      <c r="AX1158" s="13" t="s">
        <v>76</v>
      </c>
      <c r="AY1158" s="243" t="s">
        <v>151</v>
      </c>
    </row>
    <row r="1159" s="14" customFormat="1">
      <c r="A1159" s="14"/>
      <c r="B1159" s="244"/>
      <c r="C1159" s="245"/>
      <c r="D1159" s="234" t="s">
        <v>159</v>
      </c>
      <c r="E1159" s="246" t="s">
        <v>1</v>
      </c>
      <c r="F1159" s="247" t="s">
        <v>161</v>
      </c>
      <c r="G1159" s="245"/>
      <c r="H1159" s="248">
        <v>103</v>
      </c>
      <c r="I1159" s="249"/>
      <c r="J1159" s="245"/>
      <c r="K1159" s="245"/>
      <c r="L1159" s="250"/>
      <c r="M1159" s="251"/>
      <c r="N1159" s="252"/>
      <c r="O1159" s="252"/>
      <c r="P1159" s="252"/>
      <c r="Q1159" s="252"/>
      <c r="R1159" s="252"/>
      <c r="S1159" s="252"/>
      <c r="T1159" s="253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54" t="s">
        <v>159</v>
      </c>
      <c r="AU1159" s="254" t="s">
        <v>86</v>
      </c>
      <c r="AV1159" s="14" t="s">
        <v>158</v>
      </c>
      <c r="AW1159" s="14" t="s">
        <v>32</v>
      </c>
      <c r="AX1159" s="14" t="s">
        <v>84</v>
      </c>
      <c r="AY1159" s="254" t="s">
        <v>151</v>
      </c>
    </row>
    <row r="1160" s="2" customFormat="1">
      <c r="A1160" s="39"/>
      <c r="B1160" s="40"/>
      <c r="C1160" s="219" t="s">
        <v>781</v>
      </c>
      <c r="D1160" s="219" t="s">
        <v>153</v>
      </c>
      <c r="E1160" s="220" t="s">
        <v>1291</v>
      </c>
      <c r="F1160" s="221" t="s">
        <v>1292</v>
      </c>
      <c r="G1160" s="222" t="s">
        <v>244</v>
      </c>
      <c r="H1160" s="223">
        <v>55.700000000000003</v>
      </c>
      <c r="I1160" s="224"/>
      <c r="J1160" s="225">
        <f>ROUND(I1160*H1160,2)</f>
        <v>0</v>
      </c>
      <c r="K1160" s="221" t="s">
        <v>157</v>
      </c>
      <c r="L1160" s="45"/>
      <c r="M1160" s="226" t="s">
        <v>1</v>
      </c>
      <c r="N1160" s="227" t="s">
        <v>41</v>
      </c>
      <c r="O1160" s="92"/>
      <c r="P1160" s="228">
        <f>O1160*H1160</f>
        <v>0</v>
      </c>
      <c r="Q1160" s="228">
        <v>0</v>
      </c>
      <c r="R1160" s="228">
        <f>Q1160*H1160</f>
        <v>0</v>
      </c>
      <c r="S1160" s="228">
        <v>0</v>
      </c>
      <c r="T1160" s="229">
        <f>S1160*H1160</f>
        <v>0</v>
      </c>
      <c r="U1160" s="39"/>
      <c r="V1160" s="39"/>
      <c r="W1160" s="39"/>
      <c r="X1160" s="39"/>
      <c r="Y1160" s="39"/>
      <c r="Z1160" s="39"/>
      <c r="AA1160" s="39"/>
      <c r="AB1160" s="39"/>
      <c r="AC1160" s="39"/>
      <c r="AD1160" s="39"/>
      <c r="AE1160" s="39"/>
      <c r="AR1160" s="230" t="s">
        <v>199</v>
      </c>
      <c r="AT1160" s="230" t="s">
        <v>153</v>
      </c>
      <c r="AU1160" s="230" t="s">
        <v>86</v>
      </c>
      <c r="AY1160" s="18" t="s">
        <v>151</v>
      </c>
      <c r="BE1160" s="231">
        <f>IF(N1160="základní",J1160,0)</f>
        <v>0</v>
      </c>
      <c r="BF1160" s="231">
        <f>IF(N1160="snížená",J1160,0)</f>
        <v>0</v>
      </c>
      <c r="BG1160" s="231">
        <f>IF(N1160="zákl. přenesená",J1160,0)</f>
        <v>0</v>
      </c>
      <c r="BH1160" s="231">
        <f>IF(N1160="sníž. přenesená",J1160,0)</f>
        <v>0</v>
      </c>
      <c r="BI1160" s="231">
        <f>IF(N1160="nulová",J1160,0)</f>
        <v>0</v>
      </c>
      <c r="BJ1160" s="18" t="s">
        <v>84</v>
      </c>
      <c r="BK1160" s="231">
        <f>ROUND(I1160*H1160,2)</f>
        <v>0</v>
      </c>
      <c r="BL1160" s="18" t="s">
        <v>199</v>
      </c>
      <c r="BM1160" s="230" t="s">
        <v>1293</v>
      </c>
    </row>
    <row r="1161" s="13" customFormat="1">
      <c r="A1161" s="13"/>
      <c r="B1161" s="232"/>
      <c r="C1161" s="233"/>
      <c r="D1161" s="234" t="s">
        <v>159</v>
      </c>
      <c r="E1161" s="235" t="s">
        <v>1</v>
      </c>
      <c r="F1161" s="236" t="s">
        <v>1264</v>
      </c>
      <c r="G1161" s="233"/>
      <c r="H1161" s="237">
        <v>26.399999999999999</v>
      </c>
      <c r="I1161" s="238"/>
      <c r="J1161" s="233"/>
      <c r="K1161" s="233"/>
      <c r="L1161" s="239"/>
      <c r="M1161" s="240"/>
      <c r="N1161" s="241"/>
      <c r="O1161" s="241"/>
      <c r="P1161" s="241"/>
      <c r="Q1161" s="241"/>
      <c r="R1161" s="241"/>
      <c r="S1161" s="241"/>
      <c r="T1161" s="242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43" t="s">
        <v>159</v>
      </c>
      <c r="AU1161" s="243" t="s">
        <v>86</v>
      </c>
      <c r="AV1161" s="13" t="s">
        <v>86</v>
      </c>
      <c r="AW1161" s="13" t="s">
        <v>32</v>
      </c>
      <c r="AX1161" s="13" t="s">
        <v>76</v>
      </c>
      <c r="AY1161" s="243" t="s">
        <v>151</v>
      </c>
    </row>
    <row r="1162" s="15" customFormat="1">
      <c r="A1162" s="15"/>
      <c r="B1162" s="255"/>
      <c r="C1162" s="256"/>
      <c r="D1162" s="234" t="s">
        <v>159</v>
      </c>
      <c r="E1162" s="257" t="s">
        <v>1</v>
      </c>
      <c r="F1162" s="258" t="s">
        <v>587</v>
      </c>
      <c r="G1162" s="256"/>
      <c r="H1162" s="257" t="s">
        <v>1</v>
      </c>
      <c r="I1162" s="259"/>
      <c r="J1162" s="256"/>
      <c r="K1162" s="256"/>
      <c r="L1162" s="260"/>
      <c r="M1162" s="261"/>
      <c r="N1162" s="262"/>
      <c r="O1162" s="262"/>
      <c r="P1162" s="262"/>
      <c r="Q1162" s="262"/>
      <c r="R1162" s="262"/>
      <c r="S1162" s="262"/>
      <c r="T1162" s="263"/>
      <c r="U1162" s="15"/>
      <c r="V1162" s="15"/>
      <c r="W1162" s="15"/>
      <c r="X1162" s="15"/>
      <c r="Y1162" s="15"/>
      <c r="Z1162" s="15"/>
      <c r="AA1162" s="15"/>
      <c r="AB1162" s="15"/>
      <c r="AC1162" s="15"/>
      <c r="AD1162" s="15"/>
      <c r="AE1162" s="15"/>
      <c r="AT1162" s="264" t="s">
        <v>159</v>
      </c>
      <c r="AU1162" s="264" t="s">
        <v>86</v>
      </c>
      <c r="AV1162" s="15" t="s">
        <v>84</v>
      </c>
      <c r="AW1162" s="15" t="s">
        <v>32</v>
      </c>
      <c r="AX1162" s="15" t="s">
        <v>76</v>
      </c>
      <c r="AY1162" s="264" t="s">
        <v>151</v>
      </c>
    </row>
    <row r="1163" s="13" customFormat="1">
      <c r="A1163" s="13"/>
      <c r="B1163" s="232"/>
      <c r="C1163" s="233"/>
      <c r="D1163" s="234" t="s">
        <v>159</v>
      </c>
      <c r="E1163" s="235" t="s">
        <v>1</v>
      </c>
      <c r="F1163" s="236" t="s">
        <v>1265</v>
      </c>
      <c r="G1163" s="233"/>
      <c r="H1163" s="237">
        <v>22</v>
      </c>
      <c r="I1163" s="238"/>
      <c r="J1163" s="233"/>
      <c r="K1163" s="233"/>
      <c r="L1163" s="239"/>
      <c r="M1163" s="240"/>
      <c r="N1163" s="241"/>
      <c r="O1163" s="241"/>
      <c r="P1163" s="241"/>
      <c r="Q1163" s="241"/>
      <c r="R1163" s="241"/>
      <c r="S1163" s="241"/>
      <c r="T1163" s="242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43" t="s">
        <v>159</v>
      </c>
      <c r="AU1163" s="243" t="s">
        <v>86</v>
      </c>
      <c r="AV1163" s="13" t="s">
        <v>86</v>
      </c>
      <c r="AW1163" s="13" t="s">
        <v>32</v>
      </c>
      <c r="AX1163" s="13" t="s">
        <v>76</v>
      </c>
      <c r="AY1163" s="243" t="s">
        <v>151</v>
      </c>
    </row>
    <row r="1164" s="13" customFormat="1">
      <c r="A1164" s="13"/>
      <c r="B1164" s="232"/>
      <c r="C1164" s="233"/>
      <c r="D1164" s="234" t="s">
        <v>159</v>
      </c>
      <c r="E1164" s="235" t="s">
        <v>1</v>
      </c>
      <c r="F1164" s="236" t="s">
        <v>1266</v>
      </c>
      <c r="G1164" s="233"/>
      <c r="H1164" s="237">
        <v>7.2999999999999998</v>
      </c>
      <c r="I1164" s="238"/>
      <c r="J1164" s="233"/>
      <c r="K1164" s="233"/>
      <c r="L1164" s="239"/>
      <c r="M1164" s="240"/>
      <c r="N1164" s="241"/>
      <c r="O1164" s="241"/>
      <c r="P1164" s="241"/>
      <c r="Q1164" s="241"/>
      <c r="R1164" s="241"/>
      <c r="S1164" s="241"/>
      <c r="T1164" s="242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43" t="s">
        <v>159</v>
      </c>
      <c r="AU1164" s="243" t="s">
        <v>86</v>
      </c>
      <c r="AV1164" s="13" t="s">
        <v>86</v>
      </c>
      <c r="AW1164" s="13" t="s">
        <v>32</v>
      </c>
      <c r="AX1164" s="13" t="s">
        <v>76</v>
      </c>
      <c r="AY1164" s="243" t="s">
        <v>151</v>
      </c>
    </row>
    <row r="1165" s="14" customFormat="1">
      <c r="A1165" s="14"/>
      <c r="B1165" s="244"/>
      <c r="C1165" s="245"/>
      <c r="D1165" s="234" t="s">
        <v>159</v>
      </c>
      <c r="E1165" s="246" t="s">
        <v>1</v>
      </c>
      <c r="F1165" s="247" t="s">
        <v>161</v>
      </c>
      <c r="G1165" s="245"/>
      <c r="H1165" s="248">
        <v>55.700000000000003</v>
      </c>
      <c r="I1165" s="249"/>
      <c r="J1165" s="245"/>
      <c r="K1165" s="245"/>
      <c r="L1165" s="250"/>
      <c r="M1165" s="251"/>
      <c r="N1165" s="252"/>
      <c r="O1165" s="252"/>
      <c r="P1165" s="252"/>
      <c r="Q1165" s="252"/>
      <c r="R1165" s="252"/>
      <c r="S1165" s="252"/>
      <c r="T1165" s="253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54" t="s">
        <v>159</v>
      </c>
      <c r="AU1165" s="254" t="s">
        <v>86</v>
      </c>
      <c r="AV1165" s="14" t="s">
        <v>158</v>
      </c>
      <c r="AW1165" s="14" t="s">
        <v>32</v>
      </c>
      <c r="AX1165" s="14" t="s">
        <v>84</v>
      </c>
      <c r="AY1165" s="254" t="s">
        <v>151</v>
      </c>
    </row>
    <row r="1166" s="2" customFormat="1">
      <c r="A1166" s="39"/>
      <c r="B1166" s="40"/>
      <c r="C1166" s="219" t="s">
        <v>1294</v>
      </c>
      <c r="D1166" s="219" t="s">
        <v>153</v>
      </c>
      <c r="E1166" s="220" t="s">
        <v>1295</v>
      </c>
      <c r="F1166" s="221" t="s">
        <v>1296</v>
      </c>
      <c r="G1166" s="222" t="s">
        <v>244</v>
      </c>
      <c r="H1166" s="223">
        <v>132.34</v>
      </c>
      <c r="I1166" s="224"/>
      <c r="J1166" s="225">
        <f>ROUND(I1166*H1166,2)</f>
        <v>0</v>
      </c>
      <c r="K1166" s="221" t="s">
        <v>157</v>
      </c>
      <c r="L1166" s="45"/>
      <c r="M1166" s="226" t="s">
        <v>1</v>
      </c>
      <c r="N1166" s="227" t="s">
        <v>41</v>
      </c>
      <c r="O1166" s="92"/>
      <c r="P1166" s="228">
        <f>O1166*H1166</f>
        <v>0</v>
      </c>
      <c r="Q1166" s="228">
        <v>0</v>
      </c>
      <c r="R1166" s="228">
        <f>Q1166*H1166</f>
        <v>0</v>
      </c>
      <c r="S1166" s="228">
        <v>0</v>
      </c>
      <c r="T1166" s="229">
        <f>S1166*H1166</f>
        <v>0</v>
      </c>
      <c r="U1166" s="39"/>
      <c r="V1166" s="39"/>
      <c r="W1166" s="39"/>
      <c r="X1166" s="39"/>
      <c r="Y1166" s="39"/>
      <c r="Z1166" s="39"/>
      <c r="AA1166" s="39"/>
      <c r="AB1166" s="39"/>
      <c r="AC1166" s="39"/>
      <c r="AD1166" s="39"/>
      <c r="AE1166" s="39"/>
      <c r="AR1166" s="230" t="s">
        <v>199</v>
      </c>
      <c r="AT1166" s="230" t="s">
        <v>153</v>
      </c>
      <c r="AU1166" s="230" t="s">
        <v>86</v>
      </c>
      <c r="AY1166" s="18" t="s">
        <v>151</v>
      </c>
      <c r="BE1166" s="231">
        <f>IF(N1166="základní",J1166,0)</f>
        <v>0</v>
      </c>
      <c r="BF1166" s="231">
        <f>IF(N1166="snížená",J1166,0)</f>
        <v>0</v>
      </c>
      <c r="BG1166" s="231">
        <f>IF(N1166="zákl. přenesená",J1166,0)</f>
        <v>0</v>
      </c>
      <c r="BH1166" s="231">
        <f>IF(N1166="sníž. přenesená",J1166,0)</f>
        <v>0</v>
      </c>
      <c r="BI1166" s="231">
        <f>IF(N1166="nulová",J1166,0)</f>
        <v>0</v>
      </c>
      <c r="BJ1166" s="18" t="s">
        <v>84</v>
      </c>
      <c r="BK1166" s="231">
        <f>ROUND(I1166*H1166,2)</f>
        <v>0</v>
      </c>
      <c r="BL1166" s="18" t="s">
        <v>199</v>
      </c>
      <c r="BM1166" s="230" t="s">
        <v>1297</v>
      </c>
    </row>
    <row r="1167" s="15" customFormat="1">
      <c r="A1167" s="15"/>
      <c r="B1167" s="255"/>
      <c r="C1167" s="256"/>
      <c r="D1167" s="234" t="s">
        <v>159</v>
      </c>
      <c r="E1167" s="257" t="s">
        <v>1</v>
      </c>
      <c r="F1167" s="258" t="s">
        <v>564</v>
      </c>
      <c r="G1167" s="256"/>
      <c r="H1167" s="257" t="s">
        <v>1</v>
      </c>
      <c r="I1167" s="259"/>
      <c r="J1167" s="256"/>
      <c r="K1167" s="256"/>
      <c r="L1167" s="260"/>
      <c r="M1167" s="261"/>
      <c r="N1167" s="262"/>
      <c r="O1167" s="262"/>
      <c r="P1167" s="262"/>
      <c r="Q1167" s="262"/>
      <c r="R1167" s="262"/>
      <c r="S1167" s="262"/>
      <c r="T1167" s="263"/>
      <c r="U1167" s="15"/>
      <c r="V1167" s="15"/>
      <c r="W1167" s="15"/>
      <c r="X1167" s="15"/>
      <c r="Y1167" s="15"/>
      <c r="Z1167" s="15"/>
      <c r="AA1167" s="15"/>
      <c r="AB1167" s="15"/>
      <c r="AC1167" s="15"/>
      <c r="AD1167" s="15"/>
      <c r="AE1167" s="15"/>
      <c r="AT1167" s="264" t="s">
        <v>159</v>
      </c>
      <c r="AU1167" s="264" t="s">
        <v>86</v>
      </c>
      <c r="AV1167" s="15" t="s">
        <v>84</v>
      </c>
      <c r="AW1167" s="15" t="s">
        <v>32</v>
      </c>
      <c r="AX1167" s="15" t="s">
        <v>76</v>
      </c>
      <c r="AY1167" s="264" t="s">
        <v>151</v>
      </c>
    </row>
    <row r="1168" s="13" customFormat="1">
      <c r="A1168" s="13"/>
      <c r="B1168" s="232"/>
      <c r="C1168" s="233"/>
      <c r="D1168" s="234" t="s">
        <v>159</v>
      </c>
      <c r="E1168" s="235" t="s">
        <v>1</v>
      </c>
      <c r="F1168" s="236" t="s">
        <v>1298</v>
      </c>
      <c r="G1168" s="233"/>
      <c r="H1168" s="237">
        <v>26.32</v>
      </c>
      <c r="I1168" s="238"/>
      <c r="J1168" s="233"/>
      <c r="K1168" s="233"/>
      <c r="L1168" s="239"/>
      <c r="M1168" s="240"/>
      <c r="N1168" s="241"/>
      <c r="O1168" s="241"/>
      <c r="P1168" s="241"/>
      <c r="Q1168" s="241"/>
      <c r="R1168" s="241"/>
      <c r="S1168" s="241"/>
      <c r="T1168" s="242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43" t="s">
        <v>159</v>
      </c>
      <c r="AU1168" s="243" t="s">
        <v>86</v>
      </c>
      <c r="AV1168" s="13" t="s">
        <v>86</v>
      </c>
      <c r="AW1168" s="13" t="s">
        <v>32</v>
      </c>
      <c r="AX1168" s="13" t="s">
        <v>76</v>
      </c>
      <c r="AY1168" s="243" t="s">
        <v>151</v>
      </c>
    </row>
    <row r="1169" s="13" customFormat="1">
      <c r="A1169" s="13"/>
      <c r="B1169" s="232"/>
      <c r="C1169" s="233"/>
      <c r="D1169" s="234" t="s">
        <v>159</v>
      </c>
      <c r="E1169" s="235" t="s">
        <v>1</v>
      </c>
      <c r="F1169" s="236" t="s">
        <v>1299</v>
      </c>
      <c r="G1169" s="233"/>
      <c r="H1169" s="237">
        <v>12.380000000000001</v>
      </c>
      <c r="I1169" s="238"/>
      <c r="J1169" s="233"/>
      <c r="K1169" s="233"/>
      <c r="L1169" s="239"/>
      <c r="M1169" s="240"/>
      <c r="N1169" s="241"/>
      <c r="O1169" s="241"/>
      <c r="P1169" s="241"/>
      <c r="Q1169" s="241"/>
      <c r="R1169" s="241"/>
      <c r="S1169" s="241"/>
      <c r="T1169" s="242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43" t="s">
        <v>159</v>
      </c>
      <c r="AU1169" s="243" t="s">
        <v>86</v>
      </c>
      <c r="AV1169" s="13" t="s">
        <v>86</v>
      </c>
      <c r="AW1169" s="13" t="s">
        <v>32</v>
      </c>
      <c r="AX1169" s="13" t="s">
        <v>76</v>
      </c>
      <c r="AY1169" s="243" t="s">
        <v>151</v>
      </c>
    </row>
    <row r="1170" s="13" customFormat="1">
      <c r="A1170" s="13"/>
      <c r="B1170" s="232"/>
      <c r="C1170" s="233"/>
      <c r="D1170" s="234" t="s">
        <v>159</v>
      </c>
      <c r="E1170" s="235" t="s">
        <v>1</v>
      </c>
      <c r="F1170" s="236" t="s">
        <v>1300</v>
      </c>
      <c r="G1170" s="233"/>
      <c r="H1170" s="237">
        <v>16.879999999999999</v>
      </c>
      <c r="I1170" s="238"/>
      <c r="J1170" s="233"/>
      <c r="K1170" s="233"/>
      <c r="L1170" s="239"/>
      <c r="M1170" s="240"/>
      <c r="N1170" s="241"/>
      <c r="O1170" s="241"/>
      <c r="P1170" s="241"/>
      <c r="Q1170" s="241"/>
      <c r="R1170" s="241"/>
      <c r="S1170" s="241"/>
      <c r="T1170" s="242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43" t="s">
        <v>159</v>
      </c>
      <c r="AU1170" s="243" t="s">
        <v>86</v>
      </c>
      <c r="AV1170" s="13" t="s">
        <v>86</v>
      </c>
      <c r="AW1170" s="13" t="s">
        <v>32</v>
      </c>
      <c r="AX1170" s="13" t="s">
        <v>76</v>
      </c>
      <c r="AY1170" s="243" t="s">
        <v>151</v>
      </c>
    </row>
    <row r="1171" s="16" customFormat="1">
      <c r="A1171" s="16"/>
      <c r="B1171" s="275"/>
      <c r="C1171" s="276"/>
      <c r="D1171" s="234" t="s">
        <v>159</v>
      </c>
      <c r="E1171" s="277" t="s">
        <v>1</v>
      </c>
      <c r="F1171" s="278" t="s">
        <v>252</v>
      </c>
      <c r="G1171" s="276"/>
      <c r="H1171" s="279">
        <v>55.579999999999998</v>
      </c>
      <c r="I1171" s="280"/>
      <c r="J1171" s="276"/>
      <c r="K1171" s="276"/>
      <c r="L1171" s="281"/>
      <c r="M1171" s="282"/>
      <c r="N1171" s="283"/>
      <c r="O1171" s="283"/>
      <c r="P1171" s="283"/>
      <c r="Q1171" s="283"/>
      <c r="R1171" s="283"/>
      <c r="S1171" s="283"/>
      <c r="T1171" s="284"/>
      <c r="U1171" s="16"/>
      <c r="V1171" s="16"/>
      <c r="W1171" s="16"/>
      <c r="X1171" s="16"/>
      <c r="Y1171" s="16"/>
      <c r="Z1171" s="16"/>
      <c r="AA1171" s="16"/>
      <c r="AB1171" s="16"/>
      <c r="AC1171" s="16"/>
      <c r="AD1171" s="16"/>
      <c r="AE1171" s="16"/>
      <c r="AT1171" s="285" t="s">
        <v>159</v>
      </c>
      <c r="AU1171" s="285" t="s">
        <v>86</v>
      </c>
      <c r="AV1171" s="16" t="s">
        <v>165</v>
      </c>
      <c r="AW1171" s="16" t="s">
        <v>32</v>
      </c>
      <c r="AX1171" s="16" t="s">
        <v>76</v>
      </c>
      <c r="AY1171" s="285" t="s">
        <v>151</v>
      </c>
    </row>
    <row r="1172" s="15" customFormat="1">
      <c r="A1172" s="15"/>
      <c r="B1172" s="255"/>
      <c r="C1172" s="256"/>
      <c r="D1172" s="234" t="s">
        <v>159</v>
      </c>
      <c r="E1172" s="257" t="s">
        <v>1</v>
      </c>
      <c r="F1172" s="258" t="s">
        <v>1301</v>
      </c>
      <c r="G1172" s="256"/>
      <c r="H1172" s="257" t="s">
        <v>1</v>
      </c>
      <c r="I1172" s="259"/>
      <c r="J1172" s="256"/>
      <c r="K1172" s="256"/>
      <c r="L1172" s="260"/>
      <c r="M1172" s="261"/>
      <c r="N1172" s="262"/>
      <c r="O1172" s="262"/>
      <c r="P1172" s="262"/>
      <c r="Q1172" s="262"/>
      <c r="R1172" s="262"/>
      <c r="S1172" s="262"/>
      <c r="T1172" s="263"/>
      <c r="U1172" s="15"/>
      <c r="V1172" s="15"/>
      <c r="W1172" s="15"/>
      <c r="X1172" s="15"/>
      <c r="Y1172" s="15"/>
      <c r="Z1172" s="15"/>
      <c r="AA1172" s="15"/>
      <c r="AB1172" s="15"/>
      <c r="AC1172" s="15"/>
      <c r="AD1172" s="15"/>
      <c r="AE1172" s="15"/>
      <c r="AT1172" s="264" t="s">
        <v>159</v>
      </c>
      <c r="AU1172" s="264" t="s">
        <v>86</v>
      </c>
      <c r="AV1172" s="15" t="s">
        <v>84</v>
      </c>
      <c r="AW1172" s="15" t="s">
        <v>32</v>
      </c>
      <c r="AX1172" s="15" t="s">
        <v>76</v>
      </c>
      <c r="AY1172" s="264" t="s">
        <v>151</v>
      </c>
    </row>
    <row r="1173" s="13" customFormat="1">
      <c r="A1173" s="13"/>
      <c r="B1173" s="232"/>
      <c r="C1173" s="233"/>
      <c r="D1173" s="234" t="s">
        <v>159</v>
      </c>
      <c r="E1173" s="235" t="s">
        <v>1</v>
      </c>
      <c r="F1173" s="236" t="s">
        <v>1302</v>
      </c>
      <c r="G1173" s="233"/>
      <c r="H1173" s="237">
        <v>17</v>
      </c>
      <c r="I1173" s="238"/>
      <c r="J1173" s="233"/>
      <c r="K1173" s="233"/>
      <c r="L1173" s="239"/>
      <c r="M1173" s="240"/>
      <c r="N1173" s="241"/>
      <c r="O1173" s="241"/>
      <c r="P1173" s="241"/>
      <c r="Q1173" s="241"/>
      <c r="R1173" s="241"/>
      <c r="S1173" s="241"/>
      <c r="T1173" s="242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43" t="s">
        <v>159</v>
      </c>
      <c r="AU1173" s="243" t="s">
        <v>86</v>
      </c>
      <c r="AV1173" s="13" t="s">
        <v>86</v>
      </c>
      <c r="AW1173" s="13" t="s">
        <v>32</v>
      </c>
      <c r="AX1173" s="13" t="s">
        <v>76</v>
      </c>
      <c r="AY1173" s="243" t="s">
        <v>151</v>
      </c>
    </row>
    <row r="1174" s="13" customFormat="1">
      <c r="A1174" s="13"/>
      <c r="B1174" s="232"/>
      <c r="C1174" s="233"/>
      <c r="D1174" s="234" t="s">
        <v>159</v>
      </c>
      <c r="E1174" s="235" t="s">
        <v>1</v>
      </c>
      <c r="F1174" s="236" t="s">
        <v>1303</v>
      </c>
      <c r="G1174" s="233"/>
      <c r="H1174" s="237">
        <v>25.399999999999999</v>
      </c>
      <c r="I1174" s="238"/>
      <c r="J1174" s="233"/>
      <c r="K1174" s="233"/>
      <c r="L1174" s="239"/>
      <c r="M1174" s="240"/>
      <c r="N1174" s="241"/>
      <c r="O1174" s="241"/>
      <c r="P1174" s="241"/>
      <c r="Q1174" s="241"/>
      <c r="R1174" s="241"/>
      <c r="S1174" s="241"/>
      <c r="T1174" s="242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43" t="s">
        <v>159</v>
      </c>
      <c r="AU1174" s="243" t="s">
        <v>86</v>
      </c>
      <c r="AV1174" s="13" t="s">
        <v>86</v>
      </c>
      <c r="AW1174" s="13" t="s">
        <v>32</v>
      </c>
      <c r="AX1174" s="13" t="s">
        <v>76</v>
      </c>
      <c r="AY1174" s="243" t="s">
        <v>151</v>
      </c>
    </row>
    <row r="1175" s="13" customFormat="1">
      <c r="A1175" s="13"/>
      <c r="B1175" s="232"/>
      <c r="C1175" s="233"/>
      <c r="D1175" s="234" t="s">
        <v>159</v>
      </c>
      <c r="E1175" s="235" t="s">
        <v>1</v>
      </c>
      <c r="F1175" s="236" t="s">
        <v>1304</v>
      </c>
      <c r="G1175" s="233"/>
      <c r="H1175" s="237">
        <v>-6</v>
      </c>
      <c r="I1175" s="238"/>
      <c r="J1175" s="233"/>
      <c r="K1175" s="233"/>
      <c r="L1175" s="239"/>
      <c r="M1175" s="240"/>
      <c r="N1175" s="241"/>
      <c r="O1175" s="241"/>
      <c r="P1175" s="241"/>
      <c r="Q1175" s="241"/>
      <c r="R1175" s="241"/>
      <c r="S1175" s="241"/>
      <c r="T1175" s="242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43" t="s">
        <v>159</v>
      </c>
      <c r="AU1175" s="243" t="s">
        <v>86</v>
      </c>
      <c r="AV1175" s="13" t="s">
        <v>86</v>
      </c>
      <c r="AW1175" s="13" t="s">
        <v>32</v>
      </c>
      <c r="AX1175" s="13" t="s">
        <v>76</v>
      </c>
      <c r="AY1175" s="243" t="s">
        <v>151</v>
      </c>
    </row>
    <row r="1176" s="13" customFormat="1">
      <c r="A1176" s="13"/>
      <c r="B1176" s="232"/>
      <c r="C1176" s="233"/>
      <c r="D1176" s="234" t="s">
        <v>159</v>
      </c>
      <c r="E1176" s="235" t="s">
        <v>1</v>
      </c>
      <c r="F1176" s="236" t="s">
        <v>1305</v>
      </c>
      <c r="G1176" s="233"/>
      <c r="H1176" s="237">
        <v>6.5700000000000003</v>
      </c>
      <c r="I1176" s="238"/>
      <c r="J1176" s="233"/>
      <c r="K1176" s="233"/>
      <c r="L1176" s="239"/>
      <c r="M1176" s="240"/>
      <c r="N1176" s="241"/>
      <c r="O1176" s="241"/>
      <c r="P1176" s="241"/>
      <c r="Q1176" s="241"/>
      <c r="R1176" s="241"/>
      <c r="S1176" s="241"/>
      <c r="T1176" s="242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43" t="s">
        <v>159</v>
      </c>
      <c r="AU1176" s="243" t="s">
        <v>86</v>
      </c>
      <c r="AV1176" s="13" t="s">
        <v>86</v>
      </c>
      <c r="AW1176" s="13" t="s">
        <v>32</v>
      </c>
      <c r="AX1176" s="13" t="s">
        <v>76</v>
      </c>
      <c r="AY1176" s="243" t="s">
        <v>151</v>
      </c>
    </row>
    <row r="1177" s="13" customFormat="1">
      <c r="A1177" s="13"/>
      <c r="B1177" s="232"/>
      <c r="C1177" s="233"/>
      <c r="D1177" s="234" t="s">
        <v>159</v>
      </c>
      <c r="E1177" s="235" t="s">
        <v>1</v>
      </c>
      <c r="F1177" s="236" t="s">
        <v>1306</v>
      </c>
      <c r="G1177" s="233"/>
      <c r="H1177" s="237">
        <v>5.5599999999999996</v>
      </c>
      <c r="I1177" s="238"/>
      <c r="J1177" s="233"/>
      <c r="K1177" s="233"/>
      <c r="L1177" s="239"/>
      <c r="M1177" s="240"/>
      <c r="N1177" s="241"/>
      <c r="O1177" s="241"/>
      <c r="P1177" s="241"/>
      <c r="Q1177" s="241"/>
      <c r="R1177" s="241"/>
      <c r="S1177" s="241"/>
      <c r="T1177" s="242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43" t="s">
        <v>159</v>
      </c>
      <c r="AU1177" s="243" t="s">
        <v>86</v>
      </c>
      <c r="AV1177" s="13" t="s">
        <v>86</v>
      </c>
      <c r="AW1177" s="13" t="s">
        <v>32</v>
      </c>
      <c r="AX1177" s="13" t="s">
        <v>76</v>
      </c>
      <c r="AY1177" s="243" t="s">
        <v>151</v>
      </c>
    </row>
    <row r="1178" s="16" customFormat="1">
      <c r="A1178" s="16"/>
      <c r="B1178" s="275"/>
      <c r="C1178" s="276"/>
      <c r="D1178" s="234" t="s">
        <v>159</v>
      </c>
      <c r="E1178" s="277" t="s">
        <v>1</v>
      </c>
      <c r="F1178" s="278" t="s">
        <v>252</v>
      </c>
      <c r="G1178" s="276"/>
      <c r="H1178" s="279">
        <v>48.530000000000001</v>
      </c>
      <c r="I1178" s="280"/>
      <c r="J1178" s="276"/>
      <c r="K1178" s="276"/>
      <c r="L1178" s="281"/>
      <c r="M1178" s="282"/>
      <c r="N1178" s="283"/>
      <c r="O1178" s="283"/>
      <c r="P1178" s="283"/>
      <c r="Q1178" s="283"/>
      <c r="R1178" s="283"/>
      <c r="S1178" s="283"/>
      <c r="T1178" s="284"/>
      <c r="U1178" s="16"/>
      <c r="V1178" s="16"/>
      <c r="W1178" s="16"/>
      <c r="X1178" s="16"/>
      <c r="Y1178" s="16"/>
      <c r="Z1178" s="16"/>
      <c r="AA1178" s="16"/>
      <c r="AB1178" s="16"/>
      <c r="AC1178" s="16"/>
      <c r="AD1178" s="16"/>
      <c r="AE1178" s="16"/>
      <c r="AT1178" s="285" t="s">
        <v>159</v>
      </c>
      <c r="AU1178" s="285" t="s">
        <v>86</v>
      </c>
      <c r="AV1178" s="16" t="s">
        <v>165</v>
      </c>
      <c r="AW1178" s="16" t="s">
        <v>32</v>
      </c>
      <c r="AX1178" s="16" t="s">
        <v>76</v>
      </c>
      <c r="AY1178" s="285" t="s">
        <v>151</v>
      </c>
    </row>
    <row r="1179" s="15" customFormat="1">
      <c r="A1179" s="15"/>
      <c r="B1179" s="255"/>
      <c r="C1179" s="256"/>
      <c r="D1179" s="234" t="s">
        <v>159</v>
      </c>
      <c r="E1179" s="257" t="s">
        <v>1</v>
      </c>
      <c r="F1179" s="258" t="s">
        <v>1307</v>
      </c>
      <c r="G1179" s="256"/>
      <c r="H1179" s="257" t="s">
        <v>1</v>
      </c>
      <c r="I1179" s="259"/>
      <c r="J1179" s="256"/>
      <c r="K1179" s="256"/>
      <c r="L1179" s="260"/>
      <c r="M1179" s="261"/>
      <c r="N1179" s="262"/>
      <c r="O1179" s="262"/>
      <c r="P1179" s="262"/>
      <c r="Q1179" s="262"/>
      <c r="R1179" s="262"/>
      <c r="S1179" s="262"/>
      <c r="T1179" s="263"/>
      <c r="U1179" s="15"/>
      <c r="V1179" s="15"/>
      <c r="W1179" s="15"/>
      <c r="X1179" s="15"/>
      <c r="Y1179" s="15"/>
      <c r="Z1179" s="15"/>
      <c r="AA1179" s="15"/>
      <c r="AB1179" s="15"/>
      <c r="AC1179" s="15"/>
      <c r="AD1179" s="15"/>
      <c r="AE1179" s="15"/>
      <c r="AT1179" s="264" t="s">
        <v>159</v>
      </c>
      <c r="AU1179" s="264" t="s">
        <v>86</v>
      </c>
      <c r="AV1179" s="15" t="s">
        <v>84</v>
      </c>
      <c r="AW1179" s="15" t="s">
        <v>32</v>
      </c>
      <c r="AX1179" s="15" t="s">
        <v>76</v>
      </c>
      <c r="AY1179" s="264" t="s">
        <v>151</v>
      </c>
    </row>
    <row r="1180" s="13" customFormat="1">
      <c r="A1180" s="13"/>
      <c r="B1180" s="232"/>
      <c r="C1180" s="233"/>
      <c r="D1180" s="234" t="s">
        <v>159</v>
      </c>
      <c r="E1180" s="235" t="s">
        <v>1</v>
      </c>
      <c r="F1180" s="236" t="s">
        <v>1308</v>
      </c>
      <c r="G1180" s="233"/>
      <c r="H1180" s="237">
        <v>4.3300000000000001</v>
      </c>
      <c r="I1180" s="238"/>
      <c r="J1180" s="233"/>
      <c r="K1180" s="233"/>
      <c r="L1180" s="239"/>
      <c r="M1180" s="240"/>
      <c r="N1180" s="241"/>
      <c r="O1180" s="241"/>
      <c r="P1180" s="241"/>
      <c r="Q1180" s="241"/>
      <c r="R1180" s="241"/>
      <c r="S1180" s="241"/>
      <c r="T1180" s="242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43" t="s">
        <v>159</v>
      </c>
      <c r="AU1180" s="243" t="s">
        <v>86</v>
      </c>
      <c r="AV1180" s="13" t="s">
        <v>86</v>
      </c>
      <c r="AW1180" s="13" t="s">
        <v>32</v>
      </c>
      <c r="AX1180" s="13" t="s">
        <v>76</v>
      </c>
      <c r="AY1180" s="243" t="s">
        <v>151</v>
      </c>
    </row>
    <row r="1181" s="13" customFormat="1">
      <c r="A1181" s="13"/>
      <c r="B1181" s="232"/>
      <c r="C1181" s="233"/>
      <c r="D1181" s="234" t="s">
        <v>159</v>
      </c>
      <c r="E1181" s="235" t="s">
        <v>1</v>
      </c>
      <c r="F1181" s="236" t="s">
        <v>1309</v>
      </c>
      <c r="G1181" s="233"/>
      <c r="H1181" s="237">
        <v>18.640000000000001</v>
      </c>
      <c r="I1181" s="238"/>
      <c r="J1181" s="233"/>
      <c r="K1181" s="233"/>
      <c r="L1181" s="239"/>
      <c r="M1181" s="240"/>
      <c r="N1181" s="241"/>
      <c r="O1181" s="241"/>
      <c r="P1181" s="241"/>
      <c r="Q1181" s="241"/>
      <c r="R1181" s="241"/>
      <c r="S1181" s="241"/>
      <c r="T1181" s="242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43" t="s">
        <v>159</v>
      </c>
      <c r="AU1181" s="243" t="s">
        <v>86</v>
      </c>
      <c r="AV1181" s="13" t="s">
        <v>86</v>
      </c>
      <c r="AW1181" s="13" t="s">
        <v>32</v>
      </c>
      <c r="AX1181" s="13" t="s">
        <v>76</v>
      </c>
      <c r="AY1181" s="243" t="s">
        <v>151</v>
      </c>
    </row>
    <row r="1182" s="13" customFormat="1">
      <c r="A1182" s="13"/>
      <c r="B1182" s="232"/>
      <c r="C1182" s="233"/>
      <c r="D1182" s="234" t="s">
        <v>159</v>
      </c>
      <c r="E1182" s="235" t="s">
        <v>1</v>
      </c>
      <c r="F1182" s="236" t="s">
        <v>1310</v>
      </c>
      <c r="G1182" s="233"/>
      <c r="H1182" s="237">
        <v>5.2599999999999998</v>
      </c>
      <c r="I1182" s="238"/>
      <c r="J1182" s="233"/>
      <c r="K1182" s="233"/>
      <c r="L1182" s="239"/>
      <c r="M1182" s="240"/>
      <c r="N1182" s="241"/>
      <c r="O1182" s="241"/>
      <c r="P1182" s="241"/>
      <c r="Q1182" s="241"/>
      <c r="R1182" s="241"/>
      <c r="S1182" s="241"/>
      <c r="T1182" s="242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43" t="s">
        <v>159</v>
      </c>
      <c r="AU1182" s="243" t="s">
        <v>86</v>
      </c>
      <c r="AV1182" s="13" t="s">
        <v>86</v>
      </c>
      <c r="AW1182" s="13" t="s">
        <v>32</v>
      </c>
      <c r="AX1182" s="13" t="s">
        <v>76</v>
      </c>
      <c r="AY1182" s="243" t="s">
        <v>151</v>
      </c>
    </row>
    <row r="1183" s="16" customFormat="1">
      <c r="A1183" s="16"/>
      <c r="B1183" s="275"/>
      <c r="C1183" s="276"/>
      <c r="D1183" s="234" t="s">
        <v>159</v>
      </c>
      <c r="E1183" s="277" t="s">
        <v>1</v>
      </c>
      <c r="F1183" s="278" t="s">
        <v>252</v>
      </c>
      <c r="G1183" s="276"/>
      <c r="H1183" s="279">
        <v>28.23</v>
      </c>
      <c r="I1183" s="280"/>
      <c r="J1183" s="276"/>
      <c r="K1183" s="276"/>
      <c r="L1183" s="281"/>
      <c r="M1183" s="282"/>
      <c r="N1183" s="283"/>
      <c r="O1183" s="283"/>
      <c r="P1183" s="283"/>
      <c r="Q1183" s="283"/>
      <c r="R1183" s="283"/>
      <c r="S1183" s="283"/>
      <c r="T1183" s="284"/>
      <c r="U1183" s="16"/>
      <c r="V1183" s="16"/>
      <c r="W1183" s="16"/>
      <c r="X1183" s="16"/>
      <c r="Y1183" s="16"/>
      <c r="Z1183" s="16"/>
      <c r="AA1183" s="16"/>
      <c r="AB1183" s="16"/>
      <c r="AC1183" s="16"/>
      <c r="AD1183" s="16"/>
      <c r="AE1183" s="16"/>
      <c r="AT1183" s="285" t="s">
        <v>159</v>
      </c>
      <c r="AU1183" s="285" t="s">
        <v>86</v>
      </c>
      <c r="AV1183" s="16" t="s">
        <v>165</v>
      </c>
      <c r="AW1183" s="16" t="s">
        <v>32</v>
      </c>
      <c r="AX1183" s="16" t="s">
        <v>76</v>
      </c>
      <c r="AY1183" s="285" t="s">
        <v>151</v>
      </c>
    </row>
    <row r="1184" s="14" customFormat="1">
      <c r="A1184" s="14"/>
      <c r="B1184" s="244"/>
      <c r="C1184" s="245"/>
      <c r="D1184" s="234" t="s">
        <v>159</v>
      </c>
      <c r="E1184" s="246" t="s">
        <v>1</v>
      </c>
      <c r="F1184" s="247" t="s">
        <v>161</v>
      </c>
      <c r="G1184" s="245"/>
      <c r="H1184" s="248">
        <v>132.34</v>
      </c>
      <c r="I1184" s="249"/>
      <c r="J1184" s="245"/>
      <c r="K1184" s="245"/>
      <c r="L1184" s="250"/>
      <c r="M1184" s="251"/>
      <c r="N1184" s="252"/>
      <c r="O1184" s="252"/>
      <c r="P1184" s="252"/>
      <c r="Q1184" s="252"/>
      <c r="R1184" s="252"/>
      <c r="S1184" s="252"/>
      <c r="T1184" s="253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54" t="s">
        <v>159</v>
      </c>
      <c r="AU1184" s="254" t="s">
        <v>86</v>
      </c>
      <c r="AV1184" s="14" t="s">
        <v>158</v>
      </c>
      <c r="AW1184" s="14" t="s">
        <v>32</v>
      </c>
      <c r="AX1184" s="14" t="s">
        <v>84</v>
      </c>
      <c r="AY1184" s="254" t="s">
        <v>151</v>
      </c>
    </row>
    <row r="1185" s="2" customFormat="1" ht="33" customHeight="1">
      <c r="A1185" s="39"/>
      <c r="B1185" s="40"/>
      <c r="C1185" s="219" t="s">
        <v>786</v>
      </c>
      <c r="D1185" s="219" t="s">
        <v>153</v>
      </c>
      <c r="E1185" s="220" t="s">
        <v>1311</v>
      </c>
      <c r="F1185" s="221" t="s">
        <v>1312</v>
      </c>
      <c r="G1185" s="222" t="s">
        <v>244</v>
      </c>
      <c r="H1185" s="223">
        <v>22.405000000000001</v>
      </c>
      <c r="I1185" s="224"/>
      <c r="J1185" s="225">
        <f>ROUND(I1185*H1185,2)</f>
        <v>0</v>
      </c>
      <c r="K1185" s="221" t="s">
        <v>157</v>
      </c>
      <c r="L1185" s="45"/>
      <c r="M1185" s="226" t="s">
        <v>1</v>
      </c>
      <c r="N1185" s="227" t="s">
        <v>41</v>
      </c>
      <c r="O1185" s="92"/>
      <c r="P1185" s="228">
        <f>O1185*H1185</f>
        <v>0</v>
      </c>
      <c r="Q1185" s="228">
        <v>0</v>
      </c>
      <c r="R1185" s="228">
        <f>Q1185*H1185</f>
        <v>0</v>
      </c>
      <c r="S1185" s="228">
        <v>0</v>
      </c>
      <c r="T1185" s="229">
        <f>S1185*H1185</f>
        <v>0</v>
      </c>
      <c r="U1185" s="39"/>
      <c r="V1185" s="39"/>
      <c r="W1185" s="39"/>
      <c r="X1185" s="39"/>
      <c r="Y1185" s="39"/>
      <c r="Z1185" s="39"/>
      <c r="AA1185" s="39"/>
      <c r="AB1185" s="39"/>
      <c r="AC1185" s="39"/>
      <c r="AD1185" s="39"/>
      <c r="AE1185" s="39"/>
      <c r="AR1185" s="230" t="s">
        <v>199</v>
      </c>
      <c r="AT1185" s="230" t="s">
        <v>153</v>
      </c>
      <c r="AU1185" s="230" t="s">
        <v>86</v>
      </c>
      <c r="AY1185" s="18" t="s">
        <v>151</v>
      </c>
      <c r="BE1185" s="231">
        <f>IF(N1185="základní",J1185,0)</f>
        <v>0</v>
      </c>
      <c r="BF1185" s="231">
        <f>IF(N1185="snížená",J1185,0)</f>
        <v>0</v>
      </c>
      <c r="BG1185" s="231">
        <f>IF(N1185="zákl. přenesená",J1185,0)</f>
        <v>0</v>
      </c>
      <c r="BH1185" s="231">
        <f>IF(N1185="sníž. přenesená",J1185,0)</f>
        <v>0</v>
      </c>
      <c r="BI1185" s="231">
        <f>IF(N1185="nulová",J1185,0)</f>
        <v>0</v>
      </c>
      <c r="BJ1185" s="18" t="s">
        <v>84</v>
      </c>
      <c r="BK1185" s="231">
        <f>ROUND(I1185*H1185,2)</f>
        <v>0</v>
      </c>
      <c r="BL1185" s="18" t="s">
        <v>199</v>
      </c>
      <c r="BM1185" s="230" t="s">
        <v>1313</v>
      </c>
    </row>
    <row r="1186" s="13" customFormat="1">
      <c r="A1186" s="13"/>
      <c r="B1186" s="232"/>
      <c r="C1186" s="233"/>
      <c r="D1186" s="234" t="s">
        <v>159</v>
      </c>
      <c r="E1186" s="235" t="s">
        <v>1</v>
      </c>
      <c r="F1186" s="236" t="s">
        <v>1314</v>
      </c>
      <c r="G1186" s="233"/>
      <c r="H1186" s="237">
        <v>23.280000000000001</v>
      </c>
      <c r="I1186" s="238"/>
      <c r="J1186" s="233"/>
      <c r="K1186" s="233"/>
      <c r="L1186" s="239"/>
      <c r="M1186" s="240"/>
      <c r="N1186" s="241"/>
      <c r="O1186" s="241"/>
      <c r="P1186" s="241"/>
      <c r="Q1186" s="241"/>
      <c r="R1186" s="241"/>
      <c r="S1186" s="241"/>
      <c r="T1186" s="242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43" t="s">
        <v>159</v>
      </c>
      <c r="AU1186" s="243" t="s">
        <v>86</v>
      </c>
      <c r="AV1186" s="13" t="s">
        <v>86</v>
      </c>
      <c r="AW1186" s="13" t="s">
        <v>32</v>
      </c>
      <c r="AX1186" s="13" t="s">
        <v>76</v>
      </c>
      <c r="AY1186" s="243" t="s">
        <v>151</v>
      </c>
    </row>
    <row r="1187" s="13" customFormat="1">
      <c r="A1187" s="13"/>
      <c r="B1187" s="232"/>
      <c r="C1187" s="233"/>
      <c r="D1187" s="234" t="s">
        <v>159</v>
      </c>
      <c r="E1187" s="235" t="s">
        <v>1</v>
      </c>
      <c r="F1187" s="236" t="s">
        <v>1315</v>
      </c>
      <c r="G1187" s="233"/>
      <c r="H1187" s="237">
        <v>-3.6549999999999998</v>
      </c>
      <c r="I1187" s="238"/>
      <c r="J1187" s="233"/>
      <c r="K1187" s="233"/>
      <c r="L1187" s="239"/>
      <c r="M1187" s="240"/>
      <c r="N1187" s="241"/>
      <c r="O1187" s="241"/>
      <c r="P1187" s="241"/>
      <c r="Q1187" s="241"/>
      <c r="R1187" s="241"/>
      <c r="S1187" s="241"/>
      <c r="T1187" s="242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43" t="s">
        <v>159</v>
      </c>
      <c r="AU1187" s="243" t="s">
        <v>86</v>
      </c>
      <c r="AV1187" s="13" t="s">
        <v>86</v>
      </c>
      <c r="AW1187" s="13" t="s">
        <v>32</v>
      </c>
      <c r="AX1187" s="13" t="s">
        <v>76</v>
      </c>
      <c r="AY1187" s="243" t="s">
        <v>151</v>
      </c>
    </row>
    <row r="1188" s="16" customFormat="1">
      <c r="A1188" s="16"/>
      <c r="B1188" s="275"/>
      <c r="C1188" s="276"/>
      <c r="D1188" s="234" t="s">
        <v>159</v>
      </c>
      <c r="E1188" s="277" t="s">
        <v>1</v>
      </c>
      <c r="F1188" s="278" t="s">
        <v>252</v>
      </c>
      <c r="G1188" s="276"/>
      <c r="H1188" s="279">
        <v>19.625</v>
      </c>
      <c r="I1188" s="280"/>
      <c r="J1188" s="276"/>
      <c r="K1188" s="276"/>
      <c r="L1188" s="281"/>
      <c r="M1188" s="282"/>
      <c r="N1188" s="283"/>
      <c r="O1188" s="283"/>
      <c r="P1188" s="283"/>
      <c r="Q1188" s="283"/>
      <c r="R1188" s="283"/>
      <c r="S1188" s="283"/>
      <c r="T1188" s="284"/>
      <c r="U1188" s="16"/>
      <c r="V1188" s="16"/>
      <c r="W1188" s="16"/>
      <c r="X1188" s="16"/>
      <c r="Y1188" s="16"/>
      <c r="Z1188" s="16"/>
      <c r="AA1188" s="16"/>
      <c r="AB1188" s="16"/>
      <c r="AC1188" s="16"/>
      <c r="AD1188" s="16"/>
      <c r="AE1188" s="16"/>
      <c r="AT1188" s="285" t="s">
        <v>159</v>
      </c>
      <c r="AU1188" s="285" t="s">
        <v>86</v>
      </c>
      <c r="AV1188" s="16" t="s">
        <v>165</v>
      </c>
      <c r="AW1188" s="16" t="s">
        <v>32</v>
      </c>
      <c r="AX1188" s="16" t="s">
        <v>76</v>
      </c>
      <c r="AY1188" s="285" t="s">
        <v>151</v>
      </c>
    </row>
    <row r="1189" s="15" customFormat="1">
      <c r="A1189" s="15"/>
      <c r="B1189" s="255"/>
      <c r="C1189" s="256"/>
      <c r="D1189" s="234" t="s">
        <v>159</v>
      </c>
      <c r="E1189" s="257" t="s">
        <v>1</v>
      </c>
      <c r="F1189" s="258" t="s">
        <v>694</v>
      </c>
      <c r="G1189" s="256"/>
      <c r="H1189" s="257" t="s">
        <v>1</v>
      </c>
      <c r="I1189" s="259"/>
      <c r="J1189" s="256"/>
      <c r="K1189" s="256"/>
      <c r="L1189" s="260"/>
      <c r="M1189" s="261"/>
      <c r="N1189" s="262"/>
      <c r="O1189" s="262"/>
      <c r="P1189" s="262"/>
      <c r="Q1189" s="262"/>
      <c r="R1189" s="262"/>
      <c r="S1189" s="262"/>
      <c r="T1189" s="263"/>
      <c r="U1189" s="15"/>
      <c r="V1189" s="15"/>
      <c r="W1189" s="15"/>
      <c r="X1189" s="15"/>
      <c r="Y1189" s="15"/>
      <c r="Z1189" s="15"/>
      <c r="AA1189" s="15"/>
      <c r="AB1189" s="15"/>
      <c r="AC1189" s="15"/>
      <c r="AD1189" s="15"/>
      <c r="AE1189" s="15"/>
      <c r="AT1189" s="264" t="s">
        <v>159</v>
      </c>
      <c r="AU1189" s="264" t="s">
        <v>86</v>
      </c>
      <c r="AV1189" s="15" t="s">
        <v>84</v>
      </c>
      <c r="AW1189" s="15" t="s">
        <v>32</v>
      </c>
      <c r="AX1189" s="15" t="s">
        <v>76</v>
      </c>
      <c r="AY1189" s="264" t="s">
        <v>151</v>
      </c>
    </row>
    <row r="1190" s="13" customFormat="1">
      <c r="A1190" s="13"/>
      <c r="B1190" s="232"/>
      <c r="C1190" s="233"/>
      <c r="D1190" s="234" t="s">
        <v>159</v>
      </c>
      <c r="E1190" s="235" t="s">
        <v>1</v>
      </c>
      <c r="F1190" s="236" t="s">
        <v>1316</v>
      </c>
      <c r="G1190" s="233"/>
      <c r="H1190" s="237">
        <v>2.7799999999999998</v>
      </c>
      <c r="I1190" s="238"/>
      <c r="J1190" s="233"/>
      <c r="K1190" s="233"/>
      <c r="L1190" s="239"/>
      <c r="M1190" s="240"/>
      <c r="N1190" s="241"/>
      <c r="O1190" s="241"/>
      <c r="P1190" s="241"/>
      <c r="Q1190" s="241"/>
      <c r="R1190" s="241"/>
      <c r="S1190" s="241"/>
      <c r="T1190" s="242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43" t="s">
        <v>159</v>
      </c>
      <c r="AU1190" s="243" t="s">
        <v>86</v>
      </c>
      <c r="AV1190" s="13" t="s">
        <v>86</v>
      </c>
      <c r="AW1190" s="13" t="s">
        <v>32</v>
      </c>
      <c r="AX1190" s="13" t="s">
        <v>76</v>
      </c>
      <c r="AY1190" s="243" t="s">
        <v>151</v>
      </c>
    </row>
    <row r="1191" s="14" customFormat="1">
      <c r="A1191" s="14"/>
      <c r="B1191" s="244"/>
      <c r="C1191" s="245"/>
      <c r="D1191" s="234" t="s">
        <v>159</v>
      </c>
      <c r="E1191" s="246" t="s">
        <v>1</v>
      </c>
      <c r="F1191" s="247" t="s">
        <v>161</v>
      </c>
      <c r="G1191" s="245"/>
      <c r="H1191" s="248">
        <v>22.405000000000001</v>
      </c>
      <c r="I1191" s="249"/>
      <c r="J1191" s="245"/>
      <c r="K1191" s="245"/>
      <c r="L1191" s="250"/>
      <c r="M1191" s="251"/>
      <c r="N1191" s="252"/>
      <c r="O1191" s="252"/>
      <c r="P1191" s="252"/>
      <c r="Q1191" s="252"/>
      <c r="R1191" s="252"/>
      <c r="S1191" s="252"/>
      <c r="T1191" s="253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54" t="s">
        <v>159</v>
      </c>
      <c r="AU1191" s="254" t="s">
        <v>86</v>
      </c>
      <c r="AV1191" s="14" t="s">
        <v>158</v>
      </c>
      <c r="AW1191" s="14" t="s">
        <v>32</v>
      </c>
      <c r="AX1191" s="14" t="s">
        <v>84</v>
      </c>
      <c r="AY1191" s="254" t="s">
        <v>151</v>
      </c>
    </row>
    <row r="1192" s="2" customFormat="1">
      <c r="A1192" s="39"/>
      <c r="B1192" s="40"/>
      <c r="C1192" s="265" t="s">
        <v>1317</v>
      </c>
      <c r="D1192" s="265" t="s">
        <v>219</v>
      </c>
      <c r="E1192" s="266" t="s">
        <v>1318</v>
      </c>
      <c r="F1192" s="267" t="s">
        <v>1319</v>
      </c>
      <c r="G1192" s="268" t="s">
        <v>232</v>
      </c>
      <c r="H1192" s="269">
        <v>16.158000000000001</v>
      </c>
      <c r="I1192" s="270"/>
      <c r="J1192" s="271">
        <f>ROUND(I1192*H1192,2)</f>
        <v>0</v>
      </c>
      <c r="K1192" s="267" t="s">
        <v>157</v>
      </c>
      <c r="L1192" s="272"/>
      <c r="M1192" s="273" t="s">
        <v>1</v>
      </c>
      <c r="N1192" s="274" t="s">
        <v>41</v>
      </c>
      <c r="O1192" s="92"/>
      <c r="P1192" s="228">
        <f>O1192*H1192</f>
        <v>0</v>
      </c>
      <c r="Q1192" s="228">
        <v>0</v>
      </c>
      <c r="R1192" s="228">
        <f>Q1192*H1192</f>
        <v>0</v>
      </c>
      <c r="S1192" s="228">
        <v>0</v>
      </c>
      <c r="T1192" s="229">
        <f>S1192*H1192</f>
        <v>0</v>
      </c>
      <c r="U1192" s="39"/>
      <c r="V1192" s="39"/>
      <c r="W1192" s="39"/>
      <c r="X1192" s="39"/>
      <c r="Y1192" s="39"/>
      <c r="Z1192" s="39"/>
      <c r="AA1192" s="39"/>
      <c r="AB1192" s="39"/>
      <c r="AC1192" s="39"/>
      <c r="AD1192" s="39"/>
      <c r="AE1192" s="39"/>
      <c r="AR1192" s="230" t="s">
        <v>245</v>
      </c>
      <c r="AT1192" s="230" t="s">
        <v>219</v>
      </c>
      <c r="AU1192" s="230" t="s">
        <v>86</v>
      </c>
      <c r="AY1192" s="18" t="s">
        <v>151</v>
      </c>
      <c r="BE1192" s="231">
        <f>IF(N1192="základní",J1192,0)</f>
        <v>0</v>
      </c>
      <c r="BF1192" s="231">
        <f>IF(N1192="snížená",J1192,0)</f>
        <v>0</v>
      </c>
      <c r="BG1192" s="231">
        <f>IF(N1192="zákl. přenesená",J1192,0)</f>
        <v>0</v>
      </c>
      <c r="BH1192" s="231">
        <f>IF(N1192="sníž. přenesená",J1192,0)</f>
        <v>0</v>
      </c>
      <c r="BI1192" s="231">
        <f>IF(N1192="nulová",J1192,0)</f>
        <v>0</v>
      </c>
      <c r="BJ1192" s="18" t="s">
        <v>84</v>
      </c>
      <c r="BK1192" s="231">
        <f>ROUND(I1192*H1192,2)</f>
        <v>0</v>
      </c>
      <c r="BL1192" s="18" t="s">
        <v>199</v>
      </c>
      <c r="BM1192" s="230" t="s">
        <v>1320</v>
      </c>
    </row>
    <row r="1193" s="15" customFormat="1">
      <c r="A1193" s="15"/>
      <c r="B1193" s="255"/>
      <c r="C1193" s="256"/>
      <c r="D1193" s="234" t="s">
        <v>159</v>
      </c>
      <c r="E1193" s="257" t="s">
        <v>1</v>
      </c>
      <c r="F1193" s="258" t="s">
        <v>1321</v>
      </c>
      <c r="G1193" s="256"/>
      <c r="H1193" s="257" t="s">
        <v>1</v>
      </c>
      <c r="I1193" s="259"/>
      <c r="J1193" s="256"/>
      <c r="K1193" s="256"/>
      <c r="L1193" s="260"/>
      <c r="M1193" s="261"/>
      <c r="N1193" s="262"/>
      <c r="O1193" s="262"/>
      <c r="P1193" s="262"/>
      <c r="Q1193" s="262"/>
      <c r="R1193" s="262"/>
      <c r="S1193" s="262"/>
      <c r="T1193" s="263"/>
      <c r="U1193" s="15"/>
      <c r="V1193" s="15"/>
      <c r="W1193" s="15"/>
      <c r="X1193" s="15"/>
      <c r="Y1193" s="15"/>
      <c r="Z1193" s="15"/>
      <c r="AA1193" s="15"/>
      <c r="AB1193" s="15"/>
      <c r="AC1193" s="15"/>
      <c r="AD1193" s="15"/>
      <c r="AE1193" s="15"/>
      <c r="AT1193" s="264" t="s">
        <v>159</v>
      </c>
      <c r="AU1193" s="264" t="s">
        <v>86</v>
      </c>
      <c r="AV1193" s="15" t="s">
        <v>84</v>
      </c>
      <c r="AW1193" s="15" t="s">
        <v>32</v>
      </c>
      <c r="AX1193" s="15" t="s">
        <v>76</v>
      </c>
      <c r="AY1193" s="264" t="s">
        <v>151</v>
      </c>
    </row>
    <row r="1194" s="13" customFormat="1">
      <c r="A1194" s="13"/>
      <c r="B1194" s="232"/>
      <c r="C1194" s="233"/>
      <c r="D1194" s="234" t="s">
        <v>159</v>
      </c>
      <c r="E1194" s="235" t="s">
        <v>1</v>
      </c>
      <c r="F1194" s="236" t="s">
        <v>1322</v>
      </c>
      <c r="G1194" s="233"/>
      <c r="H1194" s="237">
        <v>2.9870000000000001</v>
      </c>
      <c r="I1194" s="238"/>
      <c r="J1194" s="233"/>
      <c r="K1194" s="233"/>
      <c r="L1194" s="239"/>
      <c r="M1194" s="240"/>
      <c r="N1194" s="241"/>
      <c r="O1194" s="241"/>
      <c r="P1194" s="241"/>
      <c r="Q1194" s="241"/>
      <c r="R1194" s="241"/>
      <c r="S1194" s="241"/>
      <c r="T1194" s="242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43" t="s">
        <v>159</v>
      </c>
      <c r="AU1194" s="243" t="s">
        <v>86</v>
      </c>
      <c r="AV1194" s="13" t="s">
        <v>86</v>
      </c>
      <c r="AW1194" s="13" t="s">
        <v>32</v>
      </c>
      <c r="AX1194" s="13" t="s">
        <v>76</v>
      </c>
      <c r="AY1194" s="243" t="s">
        <v>151</v>
      </c>
    </row>
    <row r="1195" s="16" customFormat="1">
      <c r="A1195" s="16"/>
      <c r="B1195" s="275"/>
      <c r="C1195" s="276"/>
      <c r="D1195" s="234" t="s">
        <v>159</v>
      </c>
      <c r="E1195" s="277" t="s">
        <v>1</v>
      </c>
      <c r="F1195" s="278" t="s">
        <v>252</v>
      </c>
      <c r="G1195" s="276"/>
      <c r="H1195" s="279">
        <v>2.9870000000000001</v>
      </c>
      <c r="I1195" s="280"/>
      <c r="J1195" s="276"/>
      <c r="K1195" s="276"/>
      <c r="L1195" s="281"/>
      <c r="M1195" s="282"/>
      <c r="N1195" s="283"/>
      <c r="O1195" s="283"/>
      <c r="P1195" s="283"/>
      <c r="Q1195" s="283"/>
      <c r="R1195" s="283"/>
      <c r="S1195" s="283"/>
      <c r="T1195" s="284"/>
      <c r="U1195" s="16"/>
      <c r="V1195" s="16"/>
      <c r="W1195" s="16"/>
      <c r="X1195" s="16"/>
      <c r="Y1195" s="16"/>
      <c r="Z1195" s="16"/>
      <c r="AA1195" s="16"/>
      <c r="AB1195" s="16"/>
      <c r="AC1195" s="16"/>
      <c r="AD1195" s="16"/>
      <c r="AE1195" s="16"/>
      <c r="AT1195" s="285" t="s">
        <v>159</v>
      </c>
      <c r="AU1195" s="285" t="s">
        <v>86</v>
      </c>
      <c r="AV1195" s="16" t="s">
        <v>165</v>
      </c>
      <c r="AW1195" s="16" t="s">
        <v>32</v>
      </c>
      <c r="AX1195" s="16" t="s">
        <v>76</v>
      </c>
      <c r="AY1195" s="285" t="s">
        <v>151</v>
      </c>
    </row>
    <row r="1196" s="15" customFormat="1">
      <c r="A1196" s="15"/>
      <c r="B1196" s="255"/>
      <c r="C1196" s="256"/>
      <c r="D1196" s="234" t="s">
        <v>159</v>
      </c>
      <c r="E1196" s="257" t="s">
        <v>1</v>
      </c>
      <c r="F1196" s="258" t="s">
        <v>1323</v>
      </c>
      <c r="G1196" s="256"/>
      <c r="H1196" s="257" t="s">
        <v>1</v>
      </c>
      <c r="I1196" s="259"/>
      <c r="J1196" s="256"/>
      <c r="K1196" s="256"/>
      <c r="L1196" s="260"/>
      <c r="M1196" s="261"/>
      <c r="N1196" s="262"/>
      <c r="O1196" s="262"/>
      <c r="P1196" s="262"/>
      <c r="Q1196" s="262"/>
      <c r="R1196" s="262"/>
      <c r="S1196" s="262"/>
      <c r="T1196" s="263"/>
      <c r="U1196" s="15"/>
      <c r="V1196" s="15"/>
      <c r="W1196" s="15"/>
      <c r="X1196" s="15"/>
      <c r="Y1196" s="15"/>
      <c r="Z1196" s="15"/>
      <c r="AA1196" s="15"/>
      <c r="AB1196" s="15"/>
      <c r="AC1196" s="15"/>
      <c r="AD1196" s="15"/>
      <c r="AE1196" s="15"/>
      <c r="AT1196" s="264" t="s">
        <v>159</v>
      </c>
      <c r="AU1196" s="264" t="s">
        <v>86</v>
      </c>
      <c r="AV1196" s="15" t="s">
        <v>84</v>
      </c>
      <c r="AW1196" s="15" t="s">
        <v>32</v>
      </c>
      <c r="AX1196" s="15" t="s">
        <v>76</v>
      </c>
      <c r="AY1196" s="264" t="s">
        <v>151</v>
      </c>
    </row>
    <row r="1197" s="13" customFormat="1">
      <c r="A1197" s="13"/>
      <c r="B1197" s="232"/>
      <c r="C1197" s="233"/>
      <c r="D1197" s="234" t="s">
        <v>159</v>
      </c>
      <c r="E1197" s="235" t="s">
        <v>1</v>
      </c>
      <c r="F1197" s="236" t="s">
        <v>1324</v>
      </c>
      <c r="G1197" s="233"/>
      <c r="H1197" s="237">
        <v>6.5099999999999998</v>
      </c>
      <c r="I1197" s="238"/>
      <c r="J1197" s="233"/>
      <c r="K1197" s="233"/>
      <c r="L1197" s="239"/>
      <c r="M1197" s="240"/>
      <c r="N1197" s="241"/>
      <c r="O1197" s="241"/>
      <c r="P1197" s="241"/>
      <c r="Q1197" s="241"/>
      <c r="R1197" s="241"/>
      <c r="S1197" s="241"/>
      <c r="T1197" s="242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43" t="s">
        <v>159</v>
      </c>
      <c r="AU1197" s="243" t="s">
        <v>86</v>
      </c>
      <c r="AV1197" s="13" t="s">
        <v>86</v>
      </c>
      <c r="AW1197" s="13" t="s">
        <v>32</v>
      </c>
      <c r="AX1197" s="13" t="s">
        <v>76</v>
      </c>
      <c r="AY1197" s="243" t="s">
        <v>151</v>
      </c>
    </row>
    <row r="1198" s="15" customFormat="1">
      <c r="A1198" s="15"/>
      <c r="B1198" s="255"/>
      <c r="C1198" s="256"/>
      <c r="D1198" s="234" t="s">
        <v>159</v>
      </c>
      <c r="E1198" s="257" t="s">
        <v>1</v>
      </c>
      <c r="F1198" s="258" t="s">
        <v>587</v>
      </c>
      <c r="G1198" s="256"/>
      <c r="H1198" s="257" t="s">
        <v>1</v>
      </c>
      <c r="I1198" s="259"/>
      <c r="J1198" s="256"/>
      <c r="K1198" s="256"/>
      <c r="L1198" s="260"/>
      <c r="M1198" s="261"/>
      <c r="N1198" s="262"/>
      <c r="O1198" s="262"/>
      <c r="P1198" s="262"/>
      <c r="Q1198" s="262"/>
      <c r="R1198" s="262"/>
      <c r="S1198" s="262"/>
      <c r="T1198" s="263"/>
      <c r="U1198" s="15"/>
      <c r="V1198" s="15"/>
      <c r="W1198" s="15"/>
      <c r="X1198" s="15"/>
      <c r="Y1198" s="15"/>
      <c r="Z1198" s="15"/>
      <c r="AA1198" s="15"/>
      <c r="AB1198" s="15"/>
      <c r="AC1198" s="15"/>
      <c r="AD1198" s="15"/>
      <c r="AE1198" s="15"/>
      <c r="AT1198" s="264" t="s">
        <v>159</v>
      </c>
      <c r="AU1198" s="264" t="s">
        <v>86</v>
      </c>
      <c r="AV1198" s="15" t="s">
        <v>84</v>
      </c>
      <c r="AW1198" s="15" t="s">
        <v>32</v>
      </c>
      <c r="AX1198" s="15" t="s">
        <v>76</v>
      </c>
      <c r="AY1198" s="264" t="s">
        <v>151</v>
      </c>
    </row>
    <row r="1199" s="13" customFormat="1">
      <c r="A1199" s="13"/>
      <c r="B1199" s="232"/>
      <c r="C1199" s="233"/>
      <c r="D1199" s="234" t="s">
        <v>159</v>
      </c>
      <c r="E1199" s="235" t="s">
        <v>1</v>
      </c>
      <c r="F1199" s="236" t="s">
        <v>1325</v>
      </c>
      <c r="G1199" s="233"/>
      <c r="H1199" s="237">
        <v>5.1319999999999997</v>
      </c>
      <c r="I1199" s="238"/>
      <c r="J1199" s="233"/>
      <c r="K1199" s="233"/>
      <c r="L1199" s="239"/>
      <c r="M1199" s="240"/>
      <c r="N1199" s="241"/>
      <c r="O1199" s="241"/>
      <c r="P1199" s="241"/>
      <c r="Q1199" s="241"/>
      <c r="R1199" s="241"/>
      <c r="S1199" s="241"/>
      <c r="T1199" s="242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43" t="s">
        <v>159</v>
      </c>
      <c r="AU1199" s="243" t="s">
        <v>86</v>
      </c>
      <c r="AV1199" s="13" t="s">
        <v>86</v>
      </c>
      <c r="AW1199" s="13" t="s">
        <v>32</v>
      </c>
      <c r="AX1199" s="13" t="s">
        <v>76</v>
      </c>
      <c r="AY1199" s="243" t="s">
        <v>151</v>
      </c>
    </row>
    <row r="1200" s="13" customFormat="1">
      <c r="A1200" s="13"/>
      <c r="B1200" s="232"/>
      <c r="C1200" s="233"/>
      <c r="D1200" s="234" t="s">
        <v>159</v>
      </c>
      <c r="E1200" s="235" t="s">
        <v>1</v>
      </c>
      <c r="F1200" s="236" t="s">
        <v>1326</v>
      </c>
      <c r="G1200" s="233"/>
      <c r="H1200" s="237">
        <v>1.5289999999999999</v>
      </c>
      <c r="I1200" s="238"/>
      <c r="J1200" s="233"/>
      <c r="K1200" s="233"/>
      <c r="L1200" s="239"/>
      <c r="M1200" s="240"/>
      <c r="N1200" s="241"/>
      <c r="O1200" s="241"/>
      <c r="P1200" s="241"/>
      <c r="Q1200" s="241"/>
      <c r="R1200" s="241"/>
      <c r="S1200" s="241"/>
      <c r="T1200" s="242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43" t="s">
        <v>159</v>
      </c>
      <c r="AU1200" s="243" t="s">
        <v>86</v>
      </c>
      <c r="AV1200" s="13" t="s">
        <v>86</v>
      </c>
      <c r="AW1200" s="13" t="s">
        <v>32</v>
      </c>
      <c r="AX1200" s="13" t="s">
        <v>76</v>
      </c>
      <c r="AY1200" s="243" t="s">
        <v>151</v>
      </c>
    </row>
    <row r="1201" s="16" customFormat="1">
      <c r="A1201" s="16"/>
      <c r="B1201" s="275"/>
      <c r="C1201" s="276"/>
      <c r="D1201" s="234" t="s">
        <v>159</v>
      </c>
      <c r="E1201" s="277" t="s">
        <v>1</v>
      </c>
      <c r="F1201" s="278" t="s">
        <v>252</v>
      </c>
      <c r="G1201" s="276"/>
      <c r="H1201" s="279">
        <v>13.170999999999999</v>
      </c>
      <c r="I1201" s="280"/>
      <c r="J1201" s="276"/>
      <c r="K1201" s="276"/>
      <c r="L1201" s="281"/>
      <c r="M1201" s="282"/>
      <c r="N1201" s="283"/>
      <c r="O1201" s="283"/>
      <c r="P1201" s="283"/>
      <c r="Q1201" s="283"/>
      <c r="R1201" s="283"/>
      <c r="S1201" s="283"/>
      <c r="T1201" s="284"/>
      <c r="U1201" s="16"/>
      <c r="V1201" s="16"/>
      <c r="W1201" s="16"/>
      <c r="X1201" s="16"/>
      <c r="Y1201" s="16"/>
      <c r="Z1201" s="16"/>
      <c r="AA1201" s="16"/>
      <c r="AB1201" s="16"/>
      <c r="AC1201" s="16"/>
      <c r="AD1201" s="16"/>
      <c r="AE1201" s="16"/>
      <c r="AT1201" s="285" t="s">
        <v>159</v>
      </c>
      <c r="AU1201" s="285" t="s">
        <v>86</v>
      </c>
      <c r="AV1201" s="16" t="s">
        <v>165</v>
      </c>
      <c r="AW1201" s="16" t="s">
        <v>32</v>
      </c>
      <c r="AX1201" s="16" t="s">
        <v>76</v>
      </c>
      <c r="AY1201" s="285" t="s">
        <v>151</v>
      </c>
    </row>
    <row r="1202" s="14" customFormat="1">
      <c r="A1202" s="14"/>
      <c r="B1202" s="244"/>
      <c r="C1202" s="245"/>
      <c r="D1202" s="234" t="s">
        <v>159</v>
      </c>
      <c r="E1202" s="246" t="s">
        <v>1</v>
      </c>
      <c r="F1202" s="247" t="s">
        <v>161</v>
      </c>
      <c r="G1202" s="245"/>
      <c r="H1202" s="248">
        <v>16.158000000000001</v>
      </c>
      <c r="I1202" s="249"/>
      <c r="J1202" s="245"/>
      <c r="K1202" s="245"/>
      <c r="L1202" s="250"/>
      <c r="M1202" s="251"/>
      <c r="N1202" s="252"/>
      <c r="O1202" s="252"/>
      <c r="P1202" s="252"/>
      <c r="Q1202" s="252"/>
      <c r="R1202" s="252"/>
      <c r="S1202" s="252"/>
      <c r="T1202" s="253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54" t="s">
        <v>159</v>
      </c>
      <c r="AU1202" s="254" t="s">
        <v>86</v>
      </c>
      <c r="AV1202" s="14" t="s">
        <v>158</v>
      </c>
      <c r="AW1202" s="14" t="s">
        <v>32</v>
      </c>
      <c r="AX1202" s="14" t="s">
        <v>84</v>
      </c>
      <c r="AY1202" s="254" t="s">
        <v>151</v>
      </c>
    </row>
    <row r="1203" s="2" customFormat="1">
      <c r="A1203" s="39"/>
      <c r="B1203" s="40"/>
      <c r="C1203" s="219" t="s">
        <v>793</v>
      </c>
      <c r="D1203" s="219" t="s">
        <v>153</v>
      </c>
      <c r="E1203" s="220" t="s">
        <v>1327</v>
      </c>
      <c r="F1203" s="221" t="s">
        <v>1328</v>
      </c>
      <c r="G1203" s="222" t="s">
        <v>232</v>
      </c>
      <c r="H1203" s="223">
        <v>102.59099999999999</v>
      </c>
      <c r="I1203" s="224"/>
      <c r="J1203" s="225">
        <f>ROUND(I1203*H1203,2)</f>
        <v>0</v>
      </c>
      <c r="K1203" s="221" t="s">
        <v>157</v>
      </c>
      <c r="L1203" s="45"/>
      <c r="M1203" s="226" t="s">
        <v>1</v>
      </c>
      <c r="N1203" s="227" t="s">
        <v>41</v>
      </c>
      <c r="O1203" s="92"/>
      <c r="P1203" s="228">
        <f>O1203*H1203</f>
        <v>0</v>
      </c>
      <c r="Q1203" s="228">
        <v>0</v>
      </c>
      <c r="R1203" s="228">
        <f>Q1203*H1203</f>
        <v>0</v>
      </c>
      <c r="S1203" s="228">
        <v>0</v>
      </c>
      <c r="T1203" s="229">
        <f>S1203*H1203</f>
        <v>0</v>
      </c>
      <c r="U1203" s="39"/>
      <c r="V1203" s="39"/>
      <c r="W1203" s="39"/>
      <c r="X1203" s="39"/>
      <c r="Y1203" s="39"/>
      <c r="Z1203" s="39"/>
      <c r="AA1203" s="39"/>
      <c r="AB1203" s="39"/>
      <c r="AC1203" s="39"/>
      <c r="AD1203" s="39"/>
      <c r="AE1203" s="39"/>
      <c r="AR1203" s="230" t="s">
        <v>199</v>
      </c>
      <c r="AT1203" s="230" t="s">
        <v>153</v>
      </c>
      <c r="AU1203" s="230" t="s">
        <v>86</v>
      </c>
      <c r="AY1203" s="18" t="s">
        <v>151</v>
      </c>
      <c r="BE1203" s="231">
        <f>IF(N1203="základní",J1203,0)</f>
        <v>0</v>
      </c>
      <c r="BF1203" s="231">
        <f>IF(N1203="snížená",J1203,0)</f>
        <v>0</v>
      </c>
      <c r="BG1203" s="231">
        <f>IF(N1203="zákl. přenesená",J1203,0)</f>
        <v>0</v>
      </c>
      <c r="BH1203" s="231">
        <f>IF(N1203="sníž. přenesená",J1203,0)</f>
        <v>0</v>
      </c>
      <c r="BI1203" s="231">
        <f>IF(N1203="nulová",J1203,0)</f>
        <v>0</v>
      </c>
      <c r="BJ1203" s="18" t="s">
        <v>84</v>
      </c>
      <c r="BK1203" s="231">
        <f>ROUND(I1203*H1203,2)</f>
        <v>0</v>
      </c>
      <c r="BL1203" s="18" t="s">
        <v>199</v>
      </c>
      <c r="BM1203" s="230" t="s">
        <v>1329</v>
      </c>
    </row>
    <row r="1204" s="15" customFormat="1">
      <c r="A1204" s="15"/>
      <c r="B1204" s="255"/>
      <c r="C1204" s="256"/>
      <c r="D1204" s="234" t="s">
        <v>159</v>
      </c>
      <c r="E1204" s="257" t="s">
        <v>1</v>
      </c>
      <c r="F1204" s="258" t="s">
        <v>1255</v>
      </c>
      <c r="G1204" s="256"/>
      <c r="H1204" s="257" t="s">
        <v>1</v>
      </c>
      <c r="I1204" s="259"/>
      <c r="J1204" s="256"/>
      <c r="K1204" s="256"/>
      <c r="L1204" s="260"/>
      <c r="M1204" s="261"/>
      <c r="N1204" s="262"/>
      <c r="O1204" s="262"/>
      <c r="P1204" s="262"/>
      <c r="Q1204" s="262"/>
      <c r="R1204" s="262"/>
      <c r="S1204" s="262"/>
      <c r="T1204" s="263"/>
      <c r="U1204" s="15"/>
      <c r="V1204" s="15"/>
      <c r="W1204" s="15"/>
      <c r="X1204" s="15"/>
      <c r="Y1204" s="15"/>
      <c r="Z1204" s="15"/>
      <c r="AA1204" s="15"/>
      <c r="AB1204" s="15"/>
      <c r="AC1204" s="15"/>
      <c r="AD1204" s="15"/>
      <c r="AE1204" s="15"/>
      <c r="AT1204" s="264" t="s">
        <v>159</v>
      </c>
      <c r="AU1204" s="264" t="s">
        <v>86</v>
      </c>
      <c r="AV1204" s="15" t="s">
        <v>84</v>
      </c>
      <c r="AW1204" s="15" t="s">
        <v>32</v>
      </c>
      <c r="AX1204" s="15" t="s">
        <v>76</v>
      </c>
      <c r="AY1204" s="264" t="s">
        <v>151</v>
      </c>
    </row>
    <row r="1205" s="13" customFormat="1">
      <c r="A1205" s="13"/>
      <c r="B1205" s="232"/>
      <c r="C1205" s="233"/>
      <c r="D1205" s="234" t="s">
        <v>159</v>
      </c>
      <c r="E1205" s="235" t="s">
        <v>1</v>
      </c>
      <c r="F1205" s="236" t="s">
        <v>1330</v>
      </c>
      <c r="G1205" s="233"/>
      <c r="H1205" s="237">
        <v>66.590000000000003</v>
      </c>
      <c r="I1205" s="238"/>
      <c r="J1205" s="233"/>
      <c r="K1205" s="233"/>
      <c r="L1205" s="239"/>
      <c r="M1205" s="240"/>
      <c r="N1205" s="241"/>
      <c r="O1205" s="241"/>
      <c r="P1205" s="241"/>
      <c r="Q1205" s="241"/>
      <c r="R1205" s="241"/>
      <c r="S1205" s="241"/>
      <c r="T1205" s="242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43" t="s">
        <v>159</v>
      </c>
      <c r="AU1205" s="243" t="s">
        <v>86</v>
      </c>
      <c r="AV1205" s="13" t="s">
        <v>86</v>
      </c>
      <c r="AW1205" s="13" t="s">
        <v>32</v>
      </c>
      <c r="AX1205" s="13" t="s">
        <v>76</v>
      </c>
      <c r="AY1205" s="243" t="s">
        <v>151</v>
      </c>
    </row>
    <row r="1206" s="13" customFormat="1">
      <c r="A1206" s="13"/>
      <c r="B1206" s="232"/>
      <c r="C1206" s="233"/>
      <c r="D1206" s="234" t="s">
        <v>159</v>
      </c>
      <c r="E1206" s="235" t="s">
        <v>1</v>
      </c>
      <c r="F1206" s="236" t="s">
        <v>1257</v>
      </c>
      <c r="G1206" s="233"/>
      <c r="H1206" s="237">
        <v>3.7200000000000002</v>
      </c>
      <c r="I1206" s="238"/>
      <c r="J1206" s="233"/>
      <c r="K1206" s="233"/>
      <c r="L1206" s="239"/>
      <c r="M1206" s="240"/>
      <c r="N1206" s="241"/>
      <c r="O1206" s="241"/>
      <c r="P1206" s="241"/>
      <c r="Q1206" s="241"/>
      <c r="R1206" s="241"/>
      <c r="S1206" s="241"/>
      <c r="T1206" s="242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43" t="s">
        <v>159</v>
      </c>
      <c r="AU1206" s="243" t="s">
        <v>86</v>
      </c>
      <c r="AV1206" s="13" t="s">
        <v>86</v>
      </c>
      <c r="AW1206" s="13" t="s">
        <v>32</v>
      </c>
      <c r="AX1206" s="13" t="s">
        <v>76</v>
      </c>
      <c r="AY1206" s="243" t="s">
        <v>151</v>
      </c>
    </row>
    <row r="1207" s="15" customFormat="1">
      <c r="A1207" s="15"/>
      <c r="B1207" s="255"/>
      <c r="C1207" s="256"/>
      <c r="D1207" s="234" t="s">
        <v>159</v>
      </c>
      <c r="E1207" s="257" t="s">
        <v>1</v>
      </c>
      <c r="F1207" s="258" t="s">
        <v>1258</v>
      </c>
      <c r="G1207" s="256"/>
      <c r="H1207" s="257" t="s">
        <v>1</v>
      </c>
      <c r="I1207" s="259"/>
      <c r="J1207" s="256"/>
      <c r="K1207" s="256"/>
      <c r="L1207" s="260"/>
      <c r="M1207" s="261"/>
      <c r="N1207" s="262"/>
      <c r="O1207" s="262"/>
      <c r="P1207" s="262"/>
      <c r="Q1207" s="262"/>
      <c r="R1207" s="262"/>
      <c r="S1207" s="262"/>
      <c r="T1207" s="263"/>
      <c r="U1207" s="15"/>
      <c r="V1207" s="15"/>
      <c r="W1207" s="15"/>
      <c r="X1207" s="15"/>
      <c r="Y1207" s="15"/>
      <c r="Z1207" s="15"/>
      <c r="AA1207" s="15"/>
      <c r="AB1207" s="15"/>
      <c r="AC1207" s="15"/>
      <c r="AD1207" s="15"/>
      <c r="AE1207" s="15"/>
      <c r="AT1207" s="264" t="s">
        <v>159</v>
      </c>
      <c r="AU1207" s="264" t="s">
        <v>86</v>
      </c>
      <c r="AV1207" s="15" t="s">
        <v>84</v>
      </c>
      <c r="AW1207" s="15" t="s">
        <v>32</v>
      </c>
      <c r="AX1207" s="15" t="s">
        <v>76</v>
      </c>
      <c r="AY1207" s="264" t="s">
        <v>151</v>
      </c>
    </row>
    <row r="1208" s="13" customFormat="1">
      <c r="A1208" s="13"/>
      <c r="B1208" s="232"/>
      <c r="C1208" s="233"/>
      <c r="D1208" s="234" t="s">
        <v>159</v>
      </c>
      <c r="E1208" s="235" t="s">
        <v>1</v>
      </c>
      <c r="F1208" s="236" t="s">
        <v>583</v>
      </c>
      <c r="G1208" s="233"/>
      <c r="H1208" s="237">
        <v>2.2000000000000002</v>
      </c>
      <c r="I1208" s="238"/>
      <c r="J1208" s="233"/>
      <c r="K1208" s="233"/>
      <c r="L1208" s="239"/>
      <c r="M1208" s="240"/>
      <c r="N1208" s="241"/>
      <c r="O1208" s="241"/>
      <c r="P1208" s="241"/>
      <c r="Q1208" s="241"/>
      <c r="R1208" s="241"/>
      <c r="S1208" s="241"/>
      <c r="T1208" s="242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43" t="s">
        <v>159</v>
      </c>
      <c r="AU1208" s="243" t="s">
        <v>86</v>
      </c>
      <c r="AV1208" s="13" t="s">
        <v>86</v>
      </c>
      <c r="AW1208" s="13" t="s">
        <v>32</v>
      </c>
      <c r="AX1208" s="13" t="s">
        <v>76</v>
      </c>
      <c r="AY1208" s="243" t="s">
        <v>151</v>
      </c>
    </row>
    <row r="1209" s="16" customFormat="1">
      <c r="A1209" s="16"/>
      <c r="B1209" s="275"/>
      <c r="C1209" s="276"/>
      <c r="D1209" s="234" t="s">
        <v>159</v>
      </c>
      <c r="E1209" s="277" t="s">
        <v>1</v>
      </c>
      <c r="F1209" s="278" t="s">
        <v>252</v>
      </c>
      <c r="G1209" s="276"/>
      <c r="H1209" s="279">
        <v>72.510000000000005</v>
      </c>
      <c r="I1209" s="280"/>
      <c r="J1209" s="276"/>
      <c r="K1209" s="276"/>
      <c r="L1209" s="281"/>
      <c r="M1209" s="282"/>
      <c r="N1209" s="283"/>
      <c r="O1209" s="283"/>
      <c r="P1209" s="283"/>
      <c r="Q1209" s="283"/>
      <c r="R1209" s="283"/>
      <c r="S1209" s="283"/>
      <c r="T1209" s="284"/>
      <c r="U1209" s="16"/>
      <c r="V1209" s="16"/>
      <c r="W1209" s="16"/>
      <c r="X1209" s="16"/>
      <c r="Y1209" s="16"/>
      <c r="Z1209" s="16"/>
      <c r="AA1209" s="16"/>
      <c r="AB1209" s="16"/>
      <c r="AC1209" s="16"/>
      <c r="AD1209" s="16"/>
      <c r="AE1209" s="16"/>
      <c r="AT1209" s="285" t="s">
        <v>159</v>
      </c>
      <c r="AU1209" s="285" t="s">
        <v>86</v>
      </c>
      <c r="AV1209" s="16" t="s">
        <v>165</v>
      </c>
      <c r="AW1209" s="16" t="s">
        <v>32</v>
      </c>
      <c r="AX1209" s="16" t="s">
        <v>76</v>
      </c>
      <c r="AY1209" s="285" t="s">
        <v>151</v>
      </c>
    </row>
    <row r="1210" s="15" customFormat="1">
      <c r="A1210" s="15"/>
      <c r="B1210" s="255"/>
      <c r="C1210" s="256"/>
      <c r="D1210" s="234" t="s">
        <v>159</v>
      </c>
      <c r="E1210" s="257" t="s">
        <v>1</v>
      </c>
      <c r="F1210" s="258" t="s">
        <v>1259</v>
      </c>
      <c r="G1210" s="256"/>
      <c r="H1210" s="257" t="s">
        <v>1</v>
      </c>
      <c r="I1210" s="259"/>
      <c r="J1210" s="256"/>
      <c r="K1210" s="256"/>
      <c r="L1210" s="260"/>
      <c r="M1210" s="261"/>
      <c r="N1210" s="262"/>
      <c r="O1210" s="262"/>
      <c r="P1210" s="262"/>
      <c r="Q1210" s="262"/>
      <c r="R1210" s="262"/>
      <c r="S1210" s="262"/>
      <c r="T1210" s="263"/>
      <c r="U1210" s="15"/>
      <c r="V1210" s="15"/>
      <c r="W1210" s="15"/>
      <c r="X1210" s="15"/>
      <c r="Y1210" s="15"/>
      <c r="Z1210" s="15"/>
      <c r="AA1210" s="15"/>
      <c r="AB1210" s="15"/>
      <c r="AC1210" s="15"/>
      <c r="AD1210" s="15"/>
      <c r="AE1210" s="15"/>
      <c r="AT1210" s="264" t="s">
        <v>159</v>
      </c>
      <c r="AU1210" s="264" t="s">
        <v>86</v>
      </c>
      <c r="AV1210" s="15" t="s">
        <v>84</v>
      </c>
      <c r="AW1210" s="15" t="s">
        <v>32</v>
      </c>
      <c r="AX1210" s="15" t="s">
        <v>76</v>
      </c>
      <c r="AY1210" s="264" t="s">
        <v>151</v>
      </c>
    </row>
    <row r="1211" s="13" customFormat="1">
      <c r="A1211" s="13"/>
      <c r="B1211" s="232"/>
      <c r="C1211" s="233"/>
      <c r="D1211" s="234" t="s">
        <v>159</v>
      </c>
      <c r="E1211" s="235" t="s">
        <v>1</v>
      </c>
      <c r="F1211" s="236" t="s">
        <v>571</v>
      </c>
      <c r="G1211" s="233"/>
      <c r="H1211" s="237">
        <v>4.9809999999999999</v>
      </c>
      <c r="I1211" s="238"/>
      <c r="J1211" s="233"/>
      <c r="K1211" s="233"/>
      <c r="L1211" s="239"/>
      <c r="M1211" s="240"/>
      <c r="N1211" s="241"/>
      <c r="O1211" s="241"/>
      <c r="P1211" s="241"/>
      <c r="Q1211" s="241"/>
      <c r="R1211" s="241"/>
      <c r="S1211" s="241"/>
      <c r="T1211" s="242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43" t="s">
        <v>159</v>
      </c>
      <c r="AU1211" s="243" t="s">
        <v>86</v>
      </c>
      <c r="AV1211" s="13" t="s">
        <v>86</v>
      </c>
      <c r="AW1211" s="13" t="s">
        <v>32</v>
      </c>
      <c r="AX1211" s="13" t="s">
        <v>76</v>
      </c>
      <c r="AY1211" s="243" t="s">
        <v>151</v>
      </c>
    </row>
    <row r="1212" s="13" customFormat="1">
      <c r="A1212" s="13"/>
      <c r="B1212" s="232"/>
      <c r="C1212" s="233"/>
      <c r="D1212" s="234" t="s">
        <v>159</v>
      </c>
      <c r="E1212" s="235" t="s">
        <v>1</v>
      </c>
      <c r="F1212" s="236" t="s">
        <v>1260</v>
      </c>
      <c r="G1212" s="233"/>
      <c r="H1212" s="237">
        <v>25.100000000000001</v>
      </c>
      <c r="I1212" s="238"/>
      <c r="J1212" s="233"/>
      <c r="K1212" s="233"/>
      <c r="L1212" s="239"/>
      <c r="M1212" s="240"/>
      <c r="N1212" s="241"/>
      <c r="O1212" s="241"/>
      <c r="P1212" s="241"/>
      <c r="Q1212" s="241"/>
      <c r="R1212" s="241"/>
      <c r="S1212" s="241"/>
      <c r="T1212" s="242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43" t="s">
        <v>159</v>
      </c>
      <c r="AU1212" s="243" t="s">
        <v>86</v>
      </c>
      <c r="AV1212" s="13" t="s">
        <v>86</v>
      </c>
      <c r="AW1212" s="13" t="s">
        <v>32</v>
      </c>
      <c r="AX1212" s="13" t="s">
        <v>76</v>
      </c>
      <c r="AY1212" s="243" t="s">
        <v>151</v>
      </c>
    </row>
    <row r="1213" s="16" customFormat="1">
      <c r="A1213" s="16"/>
      <c r="B1213" s="275"/>
      <c r="C1213" s="276"/>
      <c r="D1213" s="234" t="s">
        <v>159</v>
      </c>
      <c r="E1213" s="277" t="s">
        <v>1</v>
      </c>
      <c r="F1213" s="278" t="s">
        <v>252</v>
      </c>
      <c r="G1213" s="276"/>
      <c r="H1213" s="279">
        <v>30.081</v>
      </c>
      <c r="I1213" s="280"/>
      <c r="J1213" s="276"/>
      <c r="K1213" s="276"/>
      <c r="L1213" s="281"/>
      <c r="M1213" s="282"/>
      <c r="N1213" s="283"/>
      <c r="O1213" s="283"/>
      <c r="P1213" s="283"/>
      <c r="Q1213" s="283"/>
      <c r="R1213" s="283"/>
      <c r="S1213" s="283"/>
      <c r="T1213" s="284"/>
      <c r="U1213" s="16"/>
      <c r="V1213" s="16"/>
      <c r="W1213" s="16"/>
      <c r="X1213" s="16"/>
      <c r="Y1213" s="16"/>
      <c r="Z1213" s="16"/>
      <c r="AA1213" s="16"/>
      <c r="AB1213" s="16"/>
      <c r="AC1213" s="16"/>
      <c r="AD1213" s="16"/>
      <c r="AE1213" s="16"/>
      <c r="AT1213" s="285" t="s">
        <v>159</v>
      </c>
      <c r="AU1213" s="285" t="s">
        <v>86</v>
      </c>
      <c r="AV1213" s="16" t="s">
        <v>165</v>
      </c>
      <c r="AW1213" s="16" t="s">
        <v>32</v>
      </c>
      <c r="AX1213" s="16" t="s">
        <v>76</v>
      </c>
      <c r="AY1213" s="285" t="s">
        <v>151</v>
      </c>
    </row>
    <row r="1214" s="14" customFormat="1">
      <c r="A1214" s="14"/>
      <c r="B1214" s="244"/>
      <c r="C1214" s="245"/>
      <c r="D1214" s="234" t="s">
        <v>159</v>
      </c>
      <c r="E1214" s="246" t="s">
        <v>1</v>
      </c>
      <c r="F1214" s="247" t="s">
        <v>161</v>
      </c>
      <c r="G1214" s="245"/>
      <c r="H1214" s="248">
        <v>102.59099999999999</v>
      </c>
      <c r="I1214" s="249"/>
      <c r="J1214" s="245"/>
      <c r="K1214" s="245"/>
      <c r="L1214" s="250"/>
      <c r="M1214" s="251"/>
      <c r="N1214" s="252"/>
      <c r="O1214" s="252"/>
      <c r="P1214" s="252"/>
      <c r="Q1214" s="252"/>
      <c r="R1214" s="252"/>
      <c r="S1214" s="252"/>
      <c r="T1214" s="253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54" t="s">
        <v>159</v>
      </c>
      <c r="AU1214" s="254" t="s">
        <v>86</v>
      </c>
      <c r="AV1214" s="14" t="s">
        <v>158</v>
      </c>
      <c r="AW1214" s="14" t="s">
        <v>32</v>
      </c>
      <c r="AX1214" s="14" t="s">
        <v>84</v>
      </c>
      <c r="AY1214" s="254" t="s">
        <v>151</v>
      </c>
    </row>
    <row r="1215" s="2" customFormat="1">
      <c r="A1215" s="39"/>
      <c r="B1215" s="40"/>
      <c r="C1215" s="265" t="s">
        <v>1331</v>
      </c>
      <c r="D1215" s="265" t="s">
        <v>219</v>
      </c>
      <c r="E1215" s="266" t="s">
        <v>1318</v>
      </c>
      <c r="F1215" s="267" t="s">
        <v>1319</v>
      </c>
      <c r="G1215" s="268" t="s">
        <v>232</v>
      </c>
      <c r="H1215" s="269">
        <v>121.294</v>
      </c>
      <c r="I1215" s="270"/>
      <c r="J1215" s="271">
        <f>ROUND(I1215*H1215,2)</f>
        <v>0</v>
      </c>
      <c r="K1215" s="267" t="s">
        <v>157</v>
      </c>
      <c r="L1215" s="272"/>
      <c r="M1215" s="273" t="s">
        <v>1</v>
      </c>
      <c r="N1215" s="274" t="s">
        <v>41</v>
      </c>
      <c r="O1215" s="92"/>
      <c r="P1215" s="228">
        <f>O1215*H1215</f>
        <v>0</v>
      </c>
      <c r="Q1215" s="228">
        <v>0</v>
      </c>
      <c r="R1215" s="228">
        <f>Q1215*H1215</f>
        <v>0</v>
      </c>
      <c r="S1215" s="228">
        <v>0</v>
      </c>
      <c r="T1215" s="229">
        <f>S1215*H1215</f>
        <v>0</v>
      </c>
      <c r="U1215" s="39"/>
      <c r="V1215" s="39"/>
      <c r="W1215" s="39"/>
      <c r="X1215" s="39"/>
      <c r="Y1215" s="39"/>
      <c r="Z1215" s="39"/>
      <c r="AA1215" s="39"/>
      <c r="AB1215" s="39"/>
      <c r="AC1215" s="39"/>
      <c r="AD1215" s="39"/>
      <c r="AE1215" s="39"/>
      <c r="AR1215" s="230" t="s">
        <v>245</v>
      </c>
      <c r="AT1215" s="230" t="s">
        <v>219</v>
      </c>
      <c r="AU1215" s="230" t="s">
        <v>86</v>
      </c>
      <c r="AY1215" s="18" t="s">
        <v>151</v>
      </c>
      <c r="BE1215" s="231">
        <f>IF(N1215="základní",J1215,0)</f>
        <v>0</v>
      </c>
      <c r="BF1215" s="231">
        <f>IF(N1215="snížená",J1215,0)</f>
        <v>0</v>
      </c>
      <c r="BG1215" s="231">
        <f>IF(N1215="zákl. přenesená",J1215,0)</f>
        <v>0</v>
      </c>
      <c r="BH1215" s="231">
        <f>IF(N1215="sníž. přenesená",J1215,0)</f>
        <v>0</v>
      </c>
      <c r="BI1215" s="231">
        <f>IF(N1215="nulová",J1215,0)</f>
        <v>0</v>
      </c>
      <c r="BJ1215" s="18" t="s">
        <v>84</v>
      </c>
      <c r="BK1215" s="231">
        <f>ROUND(I1215*H1215,2)</f>
        <v>0</v>
      </c>
      <c r="BL1215" s="18" t="s">
        <v>199</v>
      </c>
      <c r="BM1215" s="230" t="s">
        <v>1332</v>
      </c>
    </row>
    <row r="1216" s="15" customFormat="1">
      <c r="A1216" s="15"/>
      <c r="B1216" s="255"/>
      <c r="C1216" s="256"/>
      <c r="D1216" s="234" t="s">
        <v>159</v>
      </c>
      <c r="E1216" s="257" t="s">
        <v>1</v>
      </c>
      <c r="F1216" s="258" t="s">
        <v>1333</v>
      </c>
      <c r="G1216" s="256"/>
      <c r="H1216" s="257" t="s">
        <v>1</v>
      </c>
      <c r="I1216" s="259"/>
      <c r="J1216" s="256"/>
      <c r="K1216" s="256"/>
      <c r="L1216" s="260"/>
      <c r="M1216" s="261"/>
      <c r="N1216" s="262"/>
      <c r="O1216" s="262"/>
      <c r="P1216" s="262"/>
      <c r="Q1216" s="262"/>
      <c r="R1216" s="262"/>
      <c r="S1216" s="262"/>
      <c r="T1216" s="263"/>
      <c r="U1216" s="15"/>
      <c r="V1216" s="15"/>
      <c r="W1216" s="15"/>
      <c r="X1216" s="15"/>
      <c r="Y1216" s="15"/>
      <c r="Z1216" s="15"/>
      <c r="AA1216" s="15"/>
      <c r="AB1216" s="15"/>
      <c r="AC1216" s="15"/>
      <c r="AD1216" s="15"/>
      <c r="AE1216" s="15"/>
      <c r="AT1216" s="264" t="s">
        <v>159</v>
      </c>
      <c r="AU1216" s="264" t="s">
        <v>86</v>
      </c>
      <c r="AV1216" s="15" t="s">
        <v>84</v>
      </c>
      <c r="AW1216" s="15" t="s">
        <v>32</v>
      </c>
      <c r="AX1216" s="15" t="s">
        <v>76</v>
      </c>
      <c r="AY1216" s="264" t="s">
        <v>151</v>
      </c>
    </row>
    <row r="1217" s="13" customFormat="1">
      <c r="A1217" s="13"/>
      <c r="B1217" s="232"/>
      <c r="C1217" s="233"/>
      <c r="D1217" s="234" t="s">
        <v>159</v>
      </c>
      <c r="E1217" s="235" t="s">
        <v>1</v>
      </c>
      <c r="F1217" s="236" t="s">
        <v>1334</v>
      </c>
      <c r="G1217" s="233"/>
      <c r="H1217" s="237">
        <v>112.84999999999999</v>
      </c>
      <c r="I1217" s="238"/>
      <c r="J1217" s="233"/>
      <c r="K1217" s="233"/>
      <c r="L1217" s="239"/>
      <c r="M1217" s="240"/>
      <c r="N1217" s="241"/>
      <c r="O1217" s="241"/>
      <c r="P1217" s="241"/>
      <c r="Q1217" s="241"/>
      <c r="R1217" s="241"/>
      <c r="S1217" s="241"/>
      <c r="T1217" s="242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43" t="s">
        <v>159</v>
      </c>
      <c r="AU1217" s="243" t="s">
        <v>86</v>
      </c>
      <c r="AV1217" s="13" t="s">
        <v>86</v>
      </c>
      <c r="AW1217" s="13" t="s">
        <v>32</v>
      </c>
      <c r="AX1217" s="13" t="s">
        <v>76</v>
      </c>
      <c r="AY1217" s="243" t="s">
        <v>151</v>
      </c>
    </row>
    <row r="1218" s="13" customFormat="1">
      <c r="A1218" s="13"/>
      <c r="B1218" s="232"/>
      <c r="C1218" s="233"/>
      <c r="D1218" s="234" t="s">
        <v>159</v>
      </c>
      <c r="E1218" s="235" t="s">
        <v>1</v>
      </c>
      <c r="F1218" s="236" t="s">
        <v>1335</v>
      </c>
      <c r="G1218" s="233"/>
      <c r="H1218" s="237">
        <v>8.4440000000000008</v>
      </c>
      <c r="I1218" s="238"/>
      <c r="J1218" s="233"/>
      <c r="K1218" s="233"/>
      <c r="L1218" s="239"/>
      <c r="M1218" s="240"/>
      <c r="N1218" s="241"/>
      <c r="O1218" s="241"/>
      <c r="P1218" s="241"/>
      <c r="Q1218" s="241"/>
      <c r="R1218" s="241"/>
      <c r="S1218" s="241"/>
      <c r="T1218" s="242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43" t="s">
        <v>159</v>
      </c>
      <c r="AU1218" s="243" t="s">
        <v>86</v>
      </c>
      <c r="AV1218" s="13" t="s">
        <v>86</v>
      </c>
      <c r="AW1218" s="13" t="s">
        <v>32</v>
      </c>
      <c r="AX1218" s="13" t="s">
        <v>76</v>
      </c>
      <c r="AY1218" s="243" t="s">
        <v>151</v>
      </c>
    </row>
    <row r="1219" s="14" customFormat="1">
      <c r="A1219" s="14"/>
      <c r="B1219" s="244"/>
      <c r="C1219" s="245"/>
      <c r="D1219" s="234" t="s">
        <v>159</v>
      </c>
      <c r="E1219" s="246" t="s">
        <v>1</v>
      </c>
      <c r="F1219" s="247" t="s">
        <v>161</v>
      </c>
      <c r="G1219" s="245"/>
      <c r="H1219" s="248">
        <v>121.294</v>
      </c>
      <c r="I1219" s="249"/>
      <c r="J1219" s="245"/>
      <c r="K1219" s="245"/>
      <c r="L1219" s="250"/>
      <c r="M1219" s="251"/>
      <c r="N1219" s="252"/>
      <c r="O1219" s="252"/>
      <c r="P1219" s="252"/>
      <c r="Q1219" s="252"/>
      <c r="R1219" s="252"/>
      <c r="S1219" s="252"/>
      <c r="T1219" s="253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54" t="s">
        <v>159</v>
      </c>
      <c r="AU1219" s="254" t="s">
        <v>86</v>
      </c>
      <c r="AV1219" s="14" t="s">
        <v>158</v>
      </c>
      <c r="AW1219" s="14" t="s">
        <v>32</v>
      </c>
      <c r="AX1219" s="14" t="s">
        <v>84</v>
      </c>
      <c r="AY1219" s="254" t="s">
        <v>151</v>
      </c>
    </row>
    <row r="1220" s="2" customFormat="1">
      <c r="A1220" s="39"/>
      <c r="B1220" s="40"/>
      <c r="C1220" s="219" t="s">
        <v>797</v>
      </c>
      <c r="D1220" s="219" t="s">
        <v>153</v>
      </c>
      <c r="E1220" s="220" t="s">
        <v>1336</v>
      </c>
      <c r="F1220" s="221" t="s">
        <v>1337</v>
      </c>
      <c r="G1220" s="222" t="s">
        <v>232</v>
      </c>
      <c r="H1220" s="223">
        <v>51.948999999999998</v>
      </c>
      <c r="I1220" s="224"/>
      <c r="J1220" s="225">
        <f>ROUND(I1220*H1220,2)</f>
        <v>0</v>
      </c>
      <c r="K1220" s="221" t="s">
        <v>157</v>
      </c>
      <c r="L1220" s="45"/>
      <c r="M1220" s="226" t="s">
        <v>1</v>
      </c>
      <c r="N1220" s="227" t="s">
        <v>41</v>
      </c>
      <c r="O1220" s="92"/>
      <c r="P1220" s="228">
        <f>O1220*H1220</f>
        <v>0</v>
      </c>
      <c r="Q1220" s="228">
        <v>0</v>
      </c>
      <c r="R1220" s="228">
        <f>Q1220*H1220</f>
        <v>0</v>
      </c>
      <c r="S1220" s="228">
        <v>0</v>
      </c>
      <c r="T1220" s="229">
        <f>S1220*H1220</f>
        <v>0</v>
      </c>
      <c r="U1220" s="39"/>
      <c r="V1220" s="39"/>
      <c r="W1220" s="39"/>
      <c r="X1220" s="39"/>
      <c r="Y1220" s="39"/>
      <c r="Z1220" s="39"/>
      <c r="AA1220" s="39"/>
      <c r="AB1220" s="39"/>
      <c r="AC1220" s="39"/>
      <c r="AD1220" s="39"/>
      <c r="AE1220" s="39"/>
      <c r="AR1220" s="230" t="s">
        <v>199</v>
      </c>
      <c r="AT1220" s="230" t="s">
        <v>153</v>
      </c>
      <c r="AU1220" s="230" t="s">
        <v>86</v>
      </c>
      <c r="AY1220" s="18" t="s">
        <v>151</v>
      </c>
      <c r="BE1220" s="231">
        <f>IF(N1220="základní",J1220,0)</f>
        <v>0</v>
      </c>
      <c r="BF1220" s="231">
        <f>IF(N1220="snížená",J1220,0)</f>
        <v>0</v>
      </c>
      <c r="BG1220" s="231">
        <f>IF(N1220="zákl. přenesená",J1220,0)</f>
        <v>0</v>
      </c>
      <c r="BH1220" s="231">
        <f>IF(N1220="sníž. přenesená",J1220,0)</f>
        <v>0</v>
      </c>
      <c r="BI1220" s="231">
        <f>IF(N1220="nulová",J1220,0)</f>
        <v>0</v>
      </c>
      <c r="BJ1220" s="18" t="s">
        <v>84</v>
      </c>
      <c r="BK1220" s="231">
        <f>ROUND(I1220*H1220,2)</f>
        <v>0</v>
      </c>
      <c r="BL1220" s="18" t="s">
        <v>199</v>
      </c>
      <c r="BM1220" s="230" t="s">
        <v>1338</v>
      </c>
    </row>
    <row r="1221" s="15" customFormat="1">
      <c r="A1221" s="15"/>
      <c r="B1221" s="255"/>
      <c r="C1221" s="256"/>
      <c r="D1221" s="234" t="s">
        <v>159</v>
      </c>
      <c r="E1221" s="257" t="s">
        <v>1</v>
      </c>
      <c r="F1221" s="258" t="s">
        <v>564</v>
      </c>
      <c r="G1221" s="256"/>
      <c r="H1221" s="257" t="s">
        <v>1</v>
      </c>
      <c r="I1221" s="259"/>
      <c r="J1221" s="256"/>
      <c r="K1221" s="256"/>
      <c r="L1221" s="260"/>
      <c r="M1221" s="261"/>
      <c r="N1221" s="262"/>
      <c r="O1221" s="262"/>
      <c r="P1221" s="262"/>
      <c r="Q1221" s="262"/>
      <c r="R1221" s="262"/>
      <c r="S1221" s="262"/>
      <c r="T1221" s="263"/>
      <c r="U1221" s="15"/>
      <c r="V1221" s="15"/>
      <c r="W1221" s="15"/>
      <c r="X1221" s="15"/>
      <c r="Y1221" s="15"/>
      <c r="Z1221" s="15"/>
      <c r="AA1221" s="15"/>
      <c r="AB1221" s="15"/>
      <c r="AC1221" s="15"/>
      <c r="AD1221" s="15"/>
      <c r="AE1221" s="15"/>
      <c r="AT1221" s="264" t="s">
        <v>159</v>
      </c>
      <c r="AU1221" s="264" t="s">
        <v>86</v>
      </c>
      <c r="AV1221" s="15" t="s">
        <v>84</v>
      </c>
      <c r="AW1221" s="15" t="s">
        <v>32</v>
      </c>
      <c r="AX1221" s="15" t="s">
        <v>76</v>
      </c>
      <c r="AY1221" s="264" t="s">
        <v>151</v>
      </c>
    </row>
    <row r="1222" s="13" customFormat="1">
      <c r="A1222" s="13"/>
      <c r="B1222" s="232"/>
      <c r="C1222" s="233"/>
      <c r="D1222" s="234" t="s">
        <v>159</v>
      </c>
      <c r="E1222" s="235" t="s">
        <v>1</v>
      </c>
      <c r="F1222" s="236" t="s">
        <v>565</v>
      </c>
      <c r="G1222" s="233"/>
      <c r="H1222" s="237">
        <v>18.279</v>
      </c>
      <c r="I1222" s="238"/>
      <c r="J1222" s="233"/>
      <c r="K1222" s="233"/>
      <c r="L1222" s="239"/>
      <c r="M1222" s="240"/>
      <c r="N1222" s="241"/>
      <c r="O1222" s="241"/>
      <c r="P1222" s="241"/>
      <c r="Q1222" s="241"/>
      <c r="R1222" s="241"/>
      <c r="S1222" s="241"/>
      <c r="T1222" s="242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43" t="s">
        <v>159</v>
      </c>
      <c r="AU1222" s="243" t="s">
        <v>86</v>
      </c>
      <c r="AV1222" s="13" t="s">
        <v>86</v>
      </c>
      <c r="AW1222" s="13" t="s">
        <v>32</v>
      </c>
      <c r="AX1222" s="13" t="s">
        <v>76</v>
      </c>
      <c r="AY1222" s="243" t="s">
        <v>151</v>
      </c>
    </row>
    <row r="1223" s="13" customFormat="1">
      <c r="A1223" s="13"/>
      <c r="B1223" s="232"/>
      <c r="C1223" s="233"/>
      <c r="D1223" s="234" t="s">
        <v>159</v>
      </c>
      <c r="E1223" s="235" t="s">
        <v>1</v>
      </c>
      <c r="F1223" s="236" t="s">
        <v>566</v>
      </c>
      <c r="G1223" s="233"/>
      <c r="H1223" s="237">
        <v>29.899999999999999</v>
      </c>
      <c r="I1223" s="238"/>
      <c r="J1223" s="233"/>
      <c r="K1223" s="233"/>
      <c r="L1223" s="239"/>
      <c r="M1223" s="240"/>
      <c r="N1223" s="241"/>
      <c r="O1223" s="241"/>
      <c r="P1223" s="241"/>
      <c r="Q1223" s="241"/>
      <c r="R1223" s="241"/>
      <c r="S1223" s="241"/>
      <c r="T1223" s="242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43" t="s">
        <v>159</v>
      </c>
      <c r="AU1223" s="243" t="s">
        <v>86</v>
      </c>
      <c r="AV1223" s="13" t="s">
        <v>86</v>
      </c>
      <c r="AW1223" s="13" t="s">
        <v>32</v>
      </c>
      <c r="AX1223" s="13" t="s">
        <v>76</v>
      </c>
      <c r="AY1223" s="243" t="s">
        <v>151</v>
      </c>
    </row>
    <row r="1224" s="15" customFormat="1">
      <c r="A1224" s="15"/>
      <c r="B1224" s="255"/>
      <c r="C1224" s="256"/>
      <c r="D1224" s="234" t="s">
        <v>159</v>
      </c>
      <c r="E1224" s="257" t="s">
        <v>1</v>
      </c>
      <c r="F1224" s="258" t="s">
        <v>1252</v>
      </c>
      <c r="G1224" s="256"/>
      <c r="H1224" s="257" t="s">
        <v>1</v>
      </c>
      <c r="I1224" s="259"/>
      <c r="J1224" s="256"/>
      <c r="K1224" s="256"/>
      <c r="L1224" s="260"/>
      <c r="M1224" s="261"/>
      <c r="N1224" s="262"/>
      <c r="O1224" s="262"/>
      <c r="P1224" s="262"/>
      <c r="Q1224" s="262"/>
      <c r="R1224" s="262"/>
      <c r="S1224" s="262"/>
      <c r="T1224" s="263"/>
      <c r="U1224" s="15"/>
      <c r="V1224" s="15"/>
      <c r="W1224" s="15"/>
      <c r="X1224" s="15"/>
      <c r="Y1224" s="15"/>
      <c r="Z1224" s="15"/>
      <c r="AA1224" s="15"/>
      <c r="AB1224" s="15"/>
      <c r="AC1224" s="15"/>
      <c r="AD1224" s="15"/>
      <c r="AE1224" s="15"/>
      <c r="AT1224" s="264" t="s">
        <v>159</v>
      </c>
      <c r="AU1224" s="264" t="s">
        <v>86</v>
      </c>
      <c r="AV1224" s="15" t="s">
        <v>84</v>
      </c>
      <c r="AW1224" s="15" t="s">
        <v>32</v>
      </c>
      <c r="AX1224" s="15" t="s">
        <v>76</v>
      </c>
      <c r="AY1224" s="264" t="s">
        <v>151</v>
      </c>
    </row>
    <row r="1225" s="13" customFormat="1">
      <c r="A1225" s="13"/>
      <c r="B1225" s="232"/>
      <c r="C1225" s="233"/>
      <c r="D1225" s="234" t="s">
        <v>159</v>
      </c>
      <c r="E1225" s="235" t="s">
        <v>1</v>
      </c>
      <c r="F1225" s="236" t="s">
        <v>1253</v>
      </c>
      <c r="G1225" s="233"/>
      <c r="H1225" s="237">
        <v>2.4199999999999999</v>
      </c>
      <c r="I1225" s="238"/>
      <c r="J1225" s="233"/>
      <c r="K1225" s="233"/>
      <c r="L1225" s="239"/>
      <c r="M1225" s="240"/>
      <c r="N1225" s="241"/>
      <c r="O1225" s="241"/>
      <c r="P1225" s="241"/>
      <c r="Q1225" s="241"/>
      <c r="R1225" s="241"/>
      <c r="S1225" s="241"/>
      <c r="T1225" s="242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43" t="s">
        <v>159</v>
      </c>
      <c r="AU1225" s="243" t="s">
        <v>86</v>
      </c>
      <c r="AV1225" s="13" t="s">
        <v>86</v>
      </c>
      <c r="AW1225" s="13" t="s">
        <v>32</v>
      </c>
      <c r="AX1225" s="13" t="s">
        <v>76</v>
      </c>
      <c r="AY1225" s="243" t="s">
        <v>151</v>
      </c>
    </row>
    <row r="1226" s="16" customFormat="1">
      <c r="A1226" s="16"/>
      <c r="B1226" s="275"/>
      <c r="C1226" s="276"/>
      <c r="D1226" s="234" t="s">
        <v>159</v>
      </c>
      <c r="E1226" s="277" t="s">
        <v>1</v>
      </c>
      <c r="F1226" s="278" t="s">
        <v>252</v>
      </c>
      <c r="G1226" s="276"/>
      <c r="H1226" s="279">
        <v>50.598999999999997</v>
      </c>
      <c r="I1226" s="280"/>
      <c r="J1226" s="276"/>
      <c r="K1226" s="276"/>
      <c r="L1226" s="281"/>
      <c r="M1226" s="282"/>
      <c r="N1226" s="283"/>
      <c r="O1226" s="283"/>
      <c r="P1226" s="283"/>
      <c r="Q1226" s="283"/>
      <c r="R1226" s="283"/>
      <c r="S1226" s="283"/>
      <c r="T1226" s="284"/>
      <c r="U1226" s="16"/>
      <c r="V1226" s="16"/>
      <c r="W1226" s="16"/>
      <c r="X1226" s="16"/>
      <c r="Y1226" s="16"/>
      <c r="Z1226" s="16"/>
      <c r="AA1226" s="16"/>
      <c r="AB1226" s="16"/>
      <c r="AC1226" s="16"/>
      <c r="AD1226" s="16"/>
      <c r="AE1226" s="16"/>
      <c r="AT1226" s="285" t="s">
        <v>159</v>
      </c>
      <c r="AU1226" s="285" t="s">
        <v>86</v>
      </c>
      <c r="AV1226" s="16" t="s">
        <v>165</v>
      </c>
      <c r="AW1226" s="16" t="s">
        <v>32</v>
      </c>
      <c r="AX1226" s="16" t="s">
        <v>76</v>
      </c>
      <c r="AY1226" s="285" t="s">
        <v>151</v>
      </c>
    </row>
    <row r="1227" s="13" customFormat="1">
      <c r="A1227" s="13"/>
      <c r="B1227" s="232"/>
      <c r="C1227" s="233"/>
      <c r="D1227" s="234" t="s">
        <v>159</v>
      </c>
      <c r="E1227" s="235" t="s">
        <v>1</v>
      </c>
      <c r="F1227" s="236" t="s">
        <v>1254</v>
      </c>
      <c r="G1227" s="233"/>
      <c r="H1227" s="237">
        <v>1.3500000000000001</v>
      </c>
      <c r="I1227" s="238"/>
      <c r="J1227" s="233"/>
      <c r="K1227" s="233"/>
      <c r="L1227" s="239"/>
      <c r="M1227" s="240"/>
      <c r="N1227" s="241"/>
      <c r="O1227" s="241"/>
      <c r="P1227" s="241"/>
      <c r="Q1227" s="241"/>
      <c r="R1227" s="241"/>
      <c r="S1227" s="241"/>
      <c r="T1227" s="242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43" t="s">
        <v>159</v>
      </c>
      <c r="AU1227" s="243" t="s">
        <v>86</v>
      </c>
      <c r="AV1227" s="13" t="s">
        <v>86</v>
      </c>
      <c r="AW1227" s="13" t="s">
        <v>32</v>
      </c>
      <c r="AX1227" s="13" t="s">
        <v>76</v>
      </c>
      <c r="AY1227" s="243" t="s">
        <v>151</v>
      </c>
    </row>
    <row r="1228" s="14" customFormat="1">
      <c r="A1228" s="14"/>
      <c r="B1228" s="244"/>
      <c r="C1228" s="245"/>
      <c r="D1228" s="234" t="s">
        <v>159</v>
      </c>
      <c r="E1228" s="246" t="s">
        <v>1</v>
      </c>
      <c r="F1228" s="247" t="s">
        <v>161</v>
      </c>
      <c r="G1228" s="245"/>
      <c r="H1228" s="248">
        <v>51.948999999999998</v>
      </c>
      <c r="I1228" s="249"/>
      <c r="J1228" s="245"/>
      <c r="K1228" s="245"/>
      <c r="L1228" s="250"/>
      <c r="M1228" s="251"/>
      <c r="N1228" s="252"/>
      <c r="O1228" s="252"/>
      <c r="P1228" s="252"/>
      <c r="Q1228" s="252"/>
      <c r="R1228" s="252"/>
      <c r="S1228" s="252"/>
      <c r="T1228" s="253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4" t="s">
        <v>159</v>
      </c>
      <c r="AU1228" s="254" t="s">
        <v>86</v>
      </c>
      <c r="AV1228" s="14" t="s">
        <v>158</v>
      </c>
      <c r="AW1228" s="14" t="s">
        <v>32</v>
      </c>
      <c r="AX1228" s="14" t="s">
        <v>84</v>
      </c>
      <c r="AY1228" s="254" t="s">
        <v>151</v>
      </c>
    </row>
    <row r="1229" s="2" customFormat="1">
      <c r="A1229" s="39"/>
      <c r="B1229" s="40"/>
      <c r="C1229" s="265" t="s">
        <v>1339</v>
      </c>
      <c r="D1229" s="265" t="s">
        <v>219</v>
      </c>
      <c r="E1229" s="266" t="s">
        <v>1340</v>
      </c>
      <c r="F1229" s="267" t="s">
        <v>1341</v>
      </c>
      <c r="G1229" s="268" t="s">
        <v>232</v>
      </c>
      <c r="H1229" s="269">
        <v>62.979999999999997</v>
      </c>
      <c r="I1229" s="270"/>
      <c r="J1229" s="271">
        <f>ROUND(I1229*H1229,2)</f>
        <v>0</v>
      </c>
      <c r="K1229" s="267" t="s">
        <v>157</v>
      </c>
      <c r="L1229" s="272"/>
      <c r="M1229" s="273" t="s">
        <v>1</v>
      </c>
      <c r="N1229" s="274" t="s">
        <v>41</v>
      </c>
      <c r="O1229" s="92"/>
      <c r="P1229" s="228">
        <f>O1229*H1229</f>
        <v>0</v>
      </c>
      <c r="Q1229" s="228">
        <v>0</v>
      </c>
      <c r="R1229" s="228">
        <f>Q1229*H1229</f>
        <v>0</v>
      </c>
      <c r="S1229" s="228">
        <v>0</v>
      </c>
      <c r="T1229" s="229">
        <f>S1229*H1229</f>
        <v>0</v>
      </c>
      <c r="U1229" s="39"/>
      <c r="V1229" s="39"/>
      <c r="W1229" s="39"/>
      <c r="X1229" s="39"/>
      <c r="Y1229" s="39"/>
      <c r="Z1229" s="39"/>
      <c r="AA1229" s="39"/>
      <c r="AB1229" s="39"/>
      <c r="AC1229" s="39"/>
      <c r="AD1229" s="39"/>
      <c r="AE1229" s="39"/>
      <c r="AR1229" s="230" t="s">
        <v>245</v>
      </c>
      <c r="AT1229" s="230" t="s">
        <v>219</v>
      </c>
      <c r="AU1229" s="230" t="s">
        <v>86</v>
      </c>
      <c r="AY1229" s="18" t="s">
        <v>151</v>
      </c>
      <c r="BE1229" s="231">
        <f>IF(N1229="základní",J1229,0)</f>
        <v>0</v>
      </c>
      <c r="BF1229" s="231">
        <f>IF(N1229="snížená",J1229,0)</f>
        <v>0</v>
      </c>
      <c r="BG1229" s="231">
        <f>IF(N1229="zákl. přenesená",J1229,0)</f>
        <v>0</v>
      </c>
      <c r="BH1229" s="231">
        <f>IF(N1229="sníž. přenesená",J1229,0)</f>
        <v>0</v>
      </c>
      <c r="BI1229" s="231">
        <f>IF(N1229="nulová",J1229,0)</f>
        <v>0</v>
      </c>
      <c r="BJ1229" s="18" t="s">
        <v>84</v>
      </c>
      <c r="BK1229" s="231">
        <f>ROUND(I1229*H1229,2)</f>
        <v>0</v>
      </c>
      <c r="BL1229" s="18" t="s">
        <v>199</v>
      </c>
      <c r="BM1229" s="230" t="s">
        <v>1342</v>
      </c>
    </row>
    <row r="1230" s="15" customFormat="1">
      <c r="A1230" s="15"/>
      <c r="B1230" s="255"/>
      <c r="C1230" s="256"/>
      <c r="D1230" s="234" t="s">
        <v>159</v>
      </c>
      <c r="E1230" s="257" t="s">
        <v>1</v>
      </c>
      <c r="F1230" s="258" t="s">
        <v>1343</v>
      </c>
      <c r="G1230" s="256"/>
      <c r="H1230" s="257" t="s">
        <v>1</v>
      </c>
      <c r="I1230" s="259"/>
      <c r="J1230" s="256"/>
      <c r="K1230" s="256"/>
      <c r="L1230" s="260"/>
      <c r="M1230" s="261"/>
      <c r="N1230" s="262"/>
      <c r="O1230" s="262"/>
      <c r="P1230" s="262"/>
      <c r="Q1230" s="262"/>
      <c r="R1230" s="262"/>
      <c r="S1230" s="262"/>
      <c r="T1230" s="263"/>
      <c r="U1230" s="15"/>
      <c r="V1230" s="15"/>
      <c r="W1230" s="15"/>
      <c r="X1230" s="15"/>
      <c r="Y1230" s="15"/>
      <c r="Z1230" s="15"/>
      <c r="AA1230" s="15"/>
      <c r="AB1230" s="15"/>
      <c r="AC1230" s="15"/>
      <c r="AD1230" s="15"/>
      <c r="AE1230" s="15"/>
      <c r="AT1230" s="264" t="s">
        <v>159</v>
      </c>
      <c r="AU1230" s="264" t="s">
        <v>86</v>
      </c>
      <c r="AV1230" s="15" t="s">
        <v>84</v>
      </c>
      <c r="AW1230" s="15" t="s">
        <v>32</v>
      </c>
      <c r="AX1230" s="15" t="s">
        <v>76</v>
      </c>
      <c r="AY1230" s="264" t="s">
        <v>151</v>
      </c>
    </row>
    <row r="1231" s="13" customFormat="1">
      <c r="A1231" s="13"/>
      <c r="B1231" s="232"/>
      <c r="C1231" s="233"/>
      <c r="D1231" s="234" t="s">
        <v>159</v>
      </c>
      <c r="E1231" s="235" t="s">
        <v>1</v>
      </c>
      <c r="F1231" s="236" t="s">
        <v>1344</v>
      </c>
      <c r="G1231" s="233"/>
      <c r="H1231" s="237">
        <v>57.143999999999998</v>
      </c>
      <c r="I1231" s="238"/>
      <c r="J1231" s="233"/>
      <c r="K1231" s="233"/>
      <c r="L1231" s="239"/>
      <c r="M1231" s="240"/>
      <c r="N1231" s="241"/>
      <c r="O1231" s="241"/>
      <c r="P1231" s="241"/>
      <c r="Q1231" s="241"/>
      <c r="R1231" s="241"/>
      <c r="S1231" s="241"/>
      <c r="T1231" s="242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43" t="s">
        <v>159</v>
      </c>
      <c r="AU1231" s="243" t="s">
        <v>86</v>
      </c>
      <c r="AV1231" s="13" t="s">
        <v>86</v>
      </c>
      <c r="AW1231" s="13" t="s">
        <v>32</v>
      </c>
      <c r="AX1231" s="13" t="s">
        <v>76</v>
      </c>
      <c r="AY1231" s="243" t="s">
        <v>151</v>
      </c>
    </row>
    <row r="1232" s="13" customFormat="1">
      <c r="A1232" s="13"/>
      <c r="B1232" s="232"/>
      <c r="C1232" s="233"/>
      <c r="D1232" s="234" t="s">
        <v>159</v>
      </c>
      <c r="E1232" s="235" t="s">
        <v>1</v>
      </c>
      <c r="F1232" s="236" t="s">
        <v>1345</v>
      </c>
      <c r="G1232" s="233"/>
      <c r="H1232" s="237">
        <v>5.8360000000000003</v>
      </c>
      <c r="I1232" s="238"/>
      <c r="J1232" s="233"/>
      <c r="K1232" s="233"/>
      <c r="L1232" s="239"/>
      <c r="M1232" s="240"/>
      <c r="N1232" s="241"/>
      <c r="O1232" s="241"/>
      <c r="P1232" s="241"/>
      <c r="Q1232" s="241"/>
      <c r="R1232" s="241"/>
      <c r="S1232" s="241"/>
      <c r="T1232" s="242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43" t="s">
        <v>159</v>
      </c>
      <c r="AU1232" s="243" t="s">
        <v>86</v>
      </c>
      <c r="AV1232" s="13" t="s">
        <v>86</v>
      </c>
      <c r="AW1232" s="13" t="s">
        <v>32</v>
      </c>
      <c r="AX1232" s="13" t="s">
        <v>76</v>
      </c>
      <c r="AY1232" s="243" t="s">
        <v>151</v>
      </c>
    </row>
    <row r="1233" s="14" customFormat="1">
      <c r="A1233" s="14"/>
      <c r="B1233" s="244"/>
      <c r="C1233" s="245"/>
      <c r="D1233" s="234" t="s">
        <v>159</v>
      </c>
      <c r="E1233" s="246" t="s">
        <v>1</v>
      </c>
      <c r="F1233" s="247" t="s">
        <v>161</v>
      </c>
      <c r="G1233" s="245"/>
      <c r="H1233" s="248">
        <v>62.979999999999997</v>
      </c>
      <c r="I1233" s="249"/>
      <c r="J1233" s="245"/>
      <c r="K1233" s="245"/>
      <c r="L1233" s="250"/>
      <c r="M1233" s="251"/>
      <c r="N1233" s="252"/>
      <c r="O1233" s="252"/>
      <c r="P1233" s="252"/>
      <c r="Q1233" s="252"/>
      <c r="R1233" s="252"/>
      <c r="S1233" s="252"/>
      <c r="T1233" s="253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54" t="s">
        <v>159</v>
      </c>
      <c r="AU1233" s="254" t="s">
        <v>86</v>
      </c>
      <c r="AV1233" s="14" t="s">
        <v>158</v>
      </c>
      <c r="AW1233" s="14" t="s">
        <v>32</v>
      </c>
      <c r="AX1233" s="14" t="s">
        <v>84</v>
      </c>
      <c r="AY1233" s="254" t="s">
        <v>151</v>
      </c>
    </row>
    <row r="1234" s="2" customFormat="1">
      <c r="A1234" s="39"/>
      <c r="B1234" s="40"/>
      <c r="C1234" s="219" t="s">
        <v>801</v>
      </c>
      <c r="D1234" s="219" t="s">
        <v>153</v>
      </c>
      <c r="E1234" s="220" t="s">
        <v>1346</v>
      </c>
      <c r="F1234" s="221" t="s">
        <v>1347</v>
      </c>
      <c r="G1234" s="222" t="s">
        <v>232</v>
      </c>
      <c r="H1234" s="223">
        <v>23.489999999999998</v>
      </c>
      <c r="I1234" s="224"/>
      <c r="J1234" s="225">
        <f>ROUND(I1234*H1234,2)</f>
        <v>0</v>
      </c>
      <c r="K1234" s="221" t="s">
        <v>157</v>
      </c>
      <c r="L1234" s="45"/>
      <c r="M1234" s="226" t="s">
        <v>1</v>
      </c>
      <c r="N1234" s="227" t="s">
        <v>41</v>
      </c>
      <c r="O1234" s="92"/>
      <c r="P1234" s="228">
        <f>O1234*H1234</f>
        <v>0</v>
      </c>
      <c r="Q1234" s="228">
        <v>0</v>
      </c>
      <c r="R1234" s="228">
        <f>Q1234*H1234</f>
        <v>0</v>
      </c>
      <c r="S1234" s="228">
        <v>0</v>
      </c>
      <c r="T1234" s="229">
        <f>S1234*H1234</f>
        <v>0</v>
      </c>
      <c r="U1234" s="39"/>
      <c r="V1234" s="39"/>
      <c r="W1234" s="39"/>
      <c r="X1234" s="39"/>
      <c r="Y1234" s="39"/>
      <c r="Z1234" s="39"/>
      <c r="AA1234" s="39"/>
      <c r="AB1234" s="39"/>
      <c r="AC1234" s="39"/>
      <c r="AD1234" s="39"/>
      <c r="AE1234" s="39"/>
      <c r="AR1234" s="230" t="s">
        <v>199</v>
      </c>
      <c r="AT1234" s="230" t="s">
        <v>153</v>
      </c>
      <c r="AU1234" s="230" t="s">
        <v>86</v>
      </c>
      <c r="AY1234" s="18" t="s">
        <v>151</v>
      </c>
      <c r="BE1234" s="231">
        <f>IF(N1234="základní",J1234,0)</f>
        <v>0</v>
      </c>
      <c r="BF1234" s="231">
        <f>IF(N1234="snížená",J1234,0)</f>
        <v>0</v>
      </c>
      <c r="BG1234" s="231">
        <f>IF(N1234="zákl. přenesená",J1234,0)</f>
        <v>0</v>
      </c>
      <c r="BH1234" s="231">
        <f>IF(N1234="sníž. přenesená",J1234,0)</f>
        <v>0</v>
      </c>
      <c r="BI1234" s="231">
        <f>IF(N1234="nulová",J1234,0)</f>
        <v>0</v>
      </c>
      <c r="BJ1234" s="18" t="s">
        <v>84</v>
      </c>
      <c r="BK1234" s="231">
        <f>ROUND(I1234*H1234,2)</f>
        <v>0</v>
      </c>
      <c r="BL1234" s="18" t="s">
        <v>199</v>
      </c>
      <c r="BM1234" s="230" t="s">
        <v>1348</v>
      </c>
    </row>
    <row r="1235" s="15" customFormat="1">
      <c r="A1235" s="15"/>
      <c r="B1235" s="255"/>
      <c r="C1235" s="256"/>
      <c r="D1235" s="234" t="s">
        <v>159</v>
      </c>
      <c r="E1235" s="257" t="s">
        <v>1</v>
      </c>
      <c r="F1235" s="258" t="s">
        <v>1349</v>
      </c>
      <c r="G1235" s="256"/>
      <c r="H1235" s="257" t="s">
        <v>1</v>
      </c>
      <c r="I1235" s="259"/>
      <c r="J1235" s="256"/>
      <c r="K1235" s="256"/>
      <c r="L1235" s="260"/>
      <c r="M1235" s="261"/>
      <c r="N1235" s="262"/>
      <c r="O1235" s="262"/>
      <c r="P1235" s="262"/>
      <c r="Q1235" s="262"/>
      <c r="R1235" s="262"/>
      <c r="S1235" s="262"/>
      <c r="T1235" s="263"/>
      <c r="U1235" s="15"/>
      <c r="V1235" s="15"/>
      <c r="W1235" s="15"/>
      <c r="X1235" s="15"/>
      <c r="Y1235" s="15"/>
      <c r="Z1235" s="15"/>
      <c r="AA1235" s="15"/>
      <c r="AB1235" s="15"/>
      <c r="AC1235" s="15"/>
      <c r="AD1235" s="15"/>
      <c r="AE1235" s="15"/>
      <c r="AT1235" s="264" t="s">
        <v>159</v>
      </c>
      <c r="AU1235" s="264" t="s">
        <v>86</v>
      </c>
      <c r="AV1235" s="15" t="s">
        <v>84</v>
      </c>
      <c r="AW1235" s="15" t="s">
        <v>32</v>
      </c>
      <c r="AX1235" s="15" t="s">
        <v>76</v>
      </c>
      <c r="AY1235" s="264" t="s">
        <v>151</v>
      </c>
    </row>
    <row r="1236" s="13" customFormat="1">
      <c r="A1236" s="13"/>
      <c r="B1236" s="232"/>
      <c r="C1236" s="233"/>
      <c r="D1236" s="234" t="s">
        <v>159</v>
      </c>
      <c r="E1236" s="235" t="s">
        <v>1</v>
      </c>
      <c r="F1236" s="236" t="s">
        <v>1253</v>
      </c>
      <c r="G1236" s="233"/>
      <c r="H1236" s="237">
        <v>2.4199999999999999</v>
      </c>
      <c r="I1236" s="238"/>
      <c r="J1236" s="233"/>
      <c r="K1236" s="233"/>
      <c r="L1236" s="239"/>
      <c r="M1236" s="240"/>
      <c r="N1236" s="241"/>
      <c r="O1236" s="241"/>
      <c r="P1236" s="241"/>
      <c r="Q1236" s="241"/>
      <c r="R1236" s="241"/>
      <c r="S1236" s="241"/>
      <c r="T1236" s="242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43" t="s">
        <v>159</v>
      </c>
      <c r="AU1236" s="243" t="s">
        <v>86</v>
      </c>
      <c r="AV1236" s="13" t="s">
        <v>86</v>
      </c>
      <c r="AW1236" s="13" t="s">
        <v>32</v>
      </c>
      <c r="AX1236" s="13" t="s">
        <v>76</v>
      </c>
      <c r="AY1236" s="243" t="s">
        <v>151</v>
      </c>
    </row>
    <row r="1237" s="13" customFormat="1">
      <c r="A1237" s="13"/>
      <c r="B1237" s="232"/>
      <c r="C1237" s="233"/>
      <c r="D1237" s="234" t="s">
        <v>159</v>
      </c>
      <c r="E1237" s="235" t="s">
        <v>1</v>
      </c>
      <c r="F1237" s="236" t="s">
        <v>1254</v>
      </c>
      <c r="G1237" s="233"/>
      <c r="H1237" s="237">
        <v>1.3500000000000001</v>
      </c>
      <c r="I1237" s="238"/>
      <c r="J1237" s="233"/>
      <c r="K1237" s="233"/>
      <c r="L1237" s="239"/>
      <c r="M1237" s="240"/>
      <c r="N1237" s="241"/>
      <c r="O1237" s="241"/>
      <c r="P1237" s="241"/>
      <c r="Q1237" s="241"/>
      <c r="R1237" s="241"/>
      <c r="S1237" s="241"/>
      <c r="T1237" s="242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43" t="s">
        <v>159</v>
      </c>
      <c r="AU1237" s="243" t="s">
        <v>86</v>
      </c>
      <c r="AV1237" s="13" t="s">
        <v>86</v>
      </c>
      <c r="AW1237" s="13" t="s">
        <v>32</v>
      </c>
      <c r="AX1237" s="13" t="s">
        <v>76</v>
      </c>
      <c r="AY1237" s="243" t="s">
        <v>151</v>
      </c>
    </row>
    <row r="1238" s="16" customFormat="1">
      <c r="A1238" s="16"/>
      <c r="B1238" s="275"/>
      <c r="C1238" s="276"/>
      <c r="D1238" s="234" t="s">
        <v>159</v>
      </c>
      <c r="E1238" s="277" t="s">
        <v>1</v>
      </c>
      <c r="F1238" s="278" t="s">
        <v>252</v>
      </c>
      <c r="G1238" s="276"/>
      <c r="H1238" s="279">
        <v>3.77</v>
      </c>
      <c r="I1238" s="280"/>
      <c r="J1238" s="276"/>
      <c r="K1238" s="276"/>
      <c r="L1238" s="281"/>
      <c r="M1238" s="282"/>
      <c r="N1238" s="283"/>
      <c r="O1238" s="283"/>
      <c r="P1238" s="283"/>
      <c r="Q1238" s="283"/>
      <c r="R1238" s="283"/>
      <c r="S1238" s="283"/>
      <c r="T1238" s="284"/>
      <c r="U1238" s="16"/>
      <c r="V1238" s="16"/>
      <c r="W1238" s="16"/>
      <c r="X1238" s="16"/>
      <c r="Y1238" s="16"/>
      <c r="Z1238" s="16"/>
      <c r="AA1238" s="16"/>
      <c r="AB1238" s="16"/>
      <c r="AC1238" s="16"/>
      <c r="AD1238" s="16"/>
      <c r="AE1238" s="16"/>
      <c r="AT1238" s="285" t="s">
        <v>159</v>
      </c>
      <c r="AU1238" s="285" t="s">
        <v>86</v>
      </c>
      <c r="AV1238" s="16" t="s">
        <v>165</v>
      </c>
      <c r="AW1238" s="16" t="s">
        <v>32</v>
      </c>
      <c r="AX1238" s="16" t="s">
        <v>76</v>
      </c>
      <c r="AY1238" s="285" t="s">
        <v>151</v>
      </c>
    </row>
    <row r="1239" s="15" customFormat="1">
      <c r="A1239" s="15"/>
      <c r="B1239" s="255"/>
      <c r="C1239" s="256"/>
      <c r="D1239" s="234" t="s">
        <v>159</v>
      </c>
      <c r="E1239" s="257" t="s">
        <v>1</v>
      </c>
      <c r="F1239" s="258" t="s">
        <v>1255</v>
      </c>
      <c r="G1239" s="256"/>
      <c r="H1239" s="257" t="s">
        <v>1</v>
      </c>
      <c r="I1239" s="259"/>
      <c r="J1239" s="256"/>
      <c r="K1239" s="256"/>
      <c r="L1239" s="260"/>
      <c r="M1239" s="261"/>
      <c r="N1239" s="262"/>
      <c r="O1239" s="262"/>
      <c r="P1239" s="262"/>
      <c r="Q1239" s="262"/>
      <c r="R1239" s="262"/>
      <c r="S1239" s="262"/>
      <c r="T1239" s="263"/>
      <c r="U1239" s="15"/>
      <c r="V1239" s="15"/>
      <c r="W1239" s="15"/>
      <c r="X1239" s="15"/>
      <c r="Y1239" s="15"/>
      <c r="Z1239" s="15"/>
      <c r="AA1239" s="15"/>
      <c r="AB1239" s="15"/>
      <c r="AC1239" s="15"/>
      <c r="AD1239" s="15"/>
      <c r="AE1239" s="15"/>
      <c r="AT1239" s="264" t="s">
        <v>159</v>
      </c>
      <c r="AU1239" s="264" t="s">
        <v>86</v>
      </c>
      <c r="AV1239" s="15" t="s">
        <v>84</v>
      </c>
      <c r="AW1239" s="15" t="s">
        <v>32</v>
      </c>
      <c r="AX1239" s="15" t="s">
        <v>76</v>
      </c>
      <c r="AY1239" s="264" t="s">
        <v>151</v>
      </c>
    </row>
    <row r="1240" s="13" customFormat="1">
      <c r="A1240" s="13"/>
      <c r="B1240" s="232"/>
      <c r="C1240" s="233"/>
      <c r="D1240" s="234" t="s">
        <v>159</v>
      </c>
      <c r="E1240" s="235" t="s">
        <v>1</v>
      </c>
      <c r="F1240" s="236" t="s">
        <v>1350</v>
      </c>
      <c r="G1240" s="233"/>
      <c r="H1240" s="237">
        <v>6.4000000000000004</v>
      </c>
      <c r="I1240" s="238"/>
      <c r="J1240" s="233"/>
      <c r="K1240" s="233"/>
      <c r="L1240" s="239"/>
      <c r="M1240" s="240"/>
      <c r="N1240" s="241"/>
      <c r="O1240" s="241"/>
      <c r="P1240" s="241"/>
      <c r="Q1240" s="241"/>
      <c r="R1240" s="241"/>
      <c r="S1240" s="241"/>
      <c r="T1240" s="242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43" t="s">
        <v>159</v>
      </c>
      <c r="AU1240" s="243" t="s">
        <v>86</v>
      </c>
      <c r="AV1240" s="13" t="s">
        <v>86</v>
      </c>
      <c r="AW1240" s="13" t="s">
        <v>32</v>
      </c>
      <c r="AX1240" s="13" t="s">
        <v>76</v>
      </c>
      <c r="AY1240" s="243" t="s">
        <v>151</v>
      </c>
    </row>
    <row r="1241" s="13" customFormat="1">
      <c r="A1241" s="13"/>
      <c r="B1241" s="232"/>
      <c r="C1241" s="233"/>
      <c r="D1241" s="234" t="s">
        <v>159</v>
      </c>
      <c r="E1241" s="235" t="s">
        <v>1</v>
      </c>
      <c r="F1241" s="236" t="s">
        <v>1257</v>
      </c>
      <c r="G1241" s="233"/>
      <c r="H1241" s="237">
        <v>3.7200000000000002</v>
      </c>
      <c r="I1241" s="238"/>
      <c r="J1241" s="233"/>
      <c r="K1241" s="233"/>
      <c r="L1241" s="239"/>
      <c r="M1241" s="240"/>
      <c r="N1241" s="241"/>
      <c r="O1241" s="241"/>
      <c r="P1241" s="241"/>
      <c r="Q1241" s="241"/>
      <c r="R1241" s="241"/>
      <c r="S1241" s="241"/>
      <c r="T1241" s="242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43" t="s">
        <v>159</v>
      </c>
      <c r="AU1241" s="243" t="s">
        <v>86</v>
      </c>
      <c r="AV1241" s="13" t="s">
        <v>86</v>
      </c>
      <c r="AW1241" s="13" t="s">
        <v>32</v>
      </c>
      <c r="AX1241" s="13" t="s">
        <v>76</v>
      </c>
      <c r="AY1241" s="243" t="s">
        <v>151</v>
      </c>
    </row>
    <row r="1242" s="15" customFormat="1">
      <c r="A1242" s="15"/>
      <c r="B1242" s="255"/>
      <c r="C1242" s="256"/>
      <c r="D1242" s="234" t="s">
        <v>159</v>
      </c>
      <c r="E1242" s="257" t="s">
        <v>1</v>
      </c>
      <c r="F1242" s="258" t="s">
        <v>1258</v>
      </c>
      <c r="G1242" s="256"/>
      <c r="H1242" s="257" t="s">
        <v>1</v>
      </c>
      <c r="I1242" s="259"/>
      <c r="J1242" s="256"/>
      <c r="K1242" s="256"/>
      <c r="L1242" s="260"/>
      <c r="M1242" s="261"/>
      <c r="N1242" s="262"/>
      <c r="O1242" s="262"/>
      <c r="P1242" s="262"/>
      <c r="Q1242" s="262"/>
      <c r="R1242" s="262"/>
      <c r="S1242" s="262"/>
      <c r="T1242" s="263"/>
      <c r="U1242" s="15"/>
      <c r="V1242" s="15"/>
      <c r="W1242" s="15"/>
      <c r="X1242" s="15"/>
      <c r="Y1242" s="15"/>
      <c r="Z1242" s="15"/>
      <c r="AA1242" s="15"/>
      <c r="AB1242" s="15"/>
      <c r="AC1242" s="15"/>
      <c r="AD1242" s="15"/>
      <c r="AE1242" s="15"/>
      <c r="AT1242" s="264" t="s">
        <v>159</v>
      </c>
      <c r="AU1242" s="264" t="s">
        <v>86</v>
      </c>
      <c r="AV1242" s="15" t="s">
        <v>84</v>
      </c>
      <c r="AW1242" s="15" t="s">
        <v>32</v>
      </c>
      <c r="AX1242" s="15" t="s">
        <v>76</v>
      </c>
      <c r="AY1242" s="264" t="s">
        <v>151</v>
      </c>
    </row>
    <row r="1243" s="13" customFormat="1">
      <c r="A1243" s="13"/>
      <c r="B1243" s="232"/>
      <c r="C1243" s="233"/>
      <c r="D1243" s="234" t="s">
        <v>159</v>
      </c>
      <c r="E1243" s="235" t="s">
        <v>1</v>
      </c>
      <c r="F1243" s="236" t="s">
        <v>583</v>
      </c>
      <c r="G1243" s="233"/>
      <c r="H1243" s="237">
        <v>2.2000000000000002</v>
      </c>
      <c r="I1243" s="238"/>
      <c r="J1243" s="233"/>
      <c r="K1243" s="233"/>
      <c r="L1243" s="239"/>
      <c r="M1243" s="240"/>
      <c r="N1243" s="241"/>
      <c r="O1243" s="241"/>
      <c r="P1243" s="241"/>
      <c r="Q1243" s="241"/>
      <c r="R1243" s="241"/>
      <c r="S1243" s="241"/>
      <c r="T1243" s="242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43" t="s">
        <v>159</v>
      </c>
      <c r="AU1243" s="243" t="s">
        <v>86</v>
      </c>
      <c r="AV1243" s="13" t="s">
        <v>86</v>
      </c>
      <c r="AW1243" s="13" t="s">
        <v>32</v>
      </c>
      <c r="AX1243" s="13" t="s">
        <v>76</v>
      </c>
      <c r="AY1243" s="243" t="s">
        <v>151</v>
      </c>
    </row>
    <row r="1244" s="16" customFormat="1">
      <c r="A1244" s="16"/>
      <c r="B1244" s="275"/>
      <c r="C1244" s="276"/>
      <c r="D1244" s="234" t="s">
        <v>159</v>
      </c>
      <c r="E1244" s="277" t="s">
        <v>1</v>
      </c>
      <c r="F1244" s="278" t="s">
        <v>252</v>
      </c>
      <c r="G1244" s="276"/>
      <c r="H1244" s="279">
        <v>12.32</v>
      </c>
      <c r="I1244" s="280"/>
      <c r="J1244" s="276"/>
      <c r="K1244" s="276"/>
      <c r="L1244" s="281"/>
      <c r="M1244" s="282"/>
      <c r="N1244" s="283"/>
      <c r="O1244" s="283"/>
      <c r="P1244" s="283"/>
      <c r="Q1244" s="283"/>
      <c r="R1244" s="283"/>
      <c r="S1244" s="283"/>
      <c r="T1244" s="284"/>
      <c r="U1244" s="16"/>
      <c r="V1244" s="16"/>
      <c r="W1244" s="16"/>
      <c r="X1244" s="16"/>
      <c r="Y1244" s="16"/>
      <c r="Z1244" s="16"/>
      <c r="AA1244" s="16"/>
      <c r="AB1244" s="16"/>
      <c r="AC1244" s="16"/>
      <c r="AD1244" s="16"/>
      <c r="AE1244" s="16"/>
      <c r="AT1244" s="285" t="s">
        <v>159</v>
      </c>
      <c r="AU1244" s="285" t="s">
        <v>86</v>
      </c>
      <c r="AV1244" s="16" t="s">
        <v>165</v>
      </c>
      <c r="AW1244" s="16" t="s">
        <v>32</v>
      </c>
      <c r="AX1244" s="16" t="s">
        <v>76</v>
      </c>
      <c r="AY1244" s="285" t="s">
        <v>151</v>
      </c>
    </row>
    <row r="1245" s="15" customFormat="1">
      <c r="A1245" s="15"/>
      <c r="B1245" s="255"/>
      <c r="C1245" s="256"/>
      <c r="D1245" s="234" t="s">
        <v>159</v>
      </c>
      <c r="E1245" s="257" t="s">
        <v>1</v>
      </c>
      <c r="F1245" s="258" t="s">
        <v>1259</v>
      </c>
      <c r="G1245" s="256"/>
      <c r="H1245" s="257" t="s">
        <v>1</v>
      </c>
      <c r="I1245" s="259"/>
      <c r="J1245" s="256"/>
      <c r="K1245" s="256"/>
      <c r="L1245" s="260"/>
      <c r="M1245" s="261"/>
      <c r="N1245" s="262"/>
      <c r="O1245" s="262"/>
      <c r="P1245" s="262"/>
      <c r="Q1245" s="262"/>
      <c r="R1245" s="262"/>
      <c r="S1245" s="262"/>
      <c r="T1245" s="263"/>
      <c r="U1245" s="15"/>
      <c r="V1245" s="15"/>
      <c r="W1245" s="15"/>
      <c r="X1245" s="15"/>
      <c r="Y1245" s="15"/>
      <c r="Z1245" s="15"/>
      <c r="AA1245" s="15"/>
      <c r="AB1245" s="15"/>
      <c r="AC1245" s="15"/>
      <c r="AD1245" s="15"/>
      <c r="AE1245" s="15"/>
      <c r="AT1245" s="264" t="s">
        <v>159</v>
      </c>
      <c r="AU1245" s="264" t="s">
        <v>86</v>
      </c>
      <c r="AV1245" s="15" t="s">
        <v>84</v>
      </c>
      <c r="AW1245" s="15" t="s">
        <v>32</v>
      </c>
      <c r="AX1245" s="15" t="s">
        <v>76</v>
      </c>
      <c r="AY1245" s="264" t="s">
        <v>151</v>
      </c>
    </row>
    <row r="1246" s="13" customFormat="1">
      <c r="A1246" s="13"/>
      <c r="B1246" s="232"/>
      <c r="C1246" s="233"/>
      <c r="D1246" s="234" t="s">
        <v>159</v>
      </c>
      <c r="E1246" s="235" t="s">
        <v>1</v>
      </c>
      <c r="F1246" s="236" t="s">
        <v>1351</v>
      </c>
      <c r="G1246" s="233"/>
      <c r="H1246" s="237">
        <v>7.4000000000000004</v>
      </c>
      <c r="I1246" s="238"/>
      <c r="J1246" s="233"/>
      <c r="K1246" s="233"/>
      <c r="L1246" s="239"/>
      <c r="M1246" s="240"/>
      <c r="N1246" s="241"/>
      <c r="O1246" s="241"/>
      <c r="P1246" s="241"/>
      <c r="Q1246" s="241"/>
      <c r="R1246" s="241"/>
      <c r="S1246" s="241"/>
      <c r="T1246" s="242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43" t="s">
        <v>159</v>
      </c>
      <c r="AU1246" s="243" t="s">
        <v>86</v>
      </c>
      <c r="AV1246" s="13" t="s">
        <v>86</v>
      </c>
      <c r="AW1246" s="13" t="s">
        <v>32</v>
      </c>
      <c r="AX1246" s="13" t="s">
        <v>76</v>
      </c>
      <c r="AY1246" s="243" t="s">
        <v>151</v>
      </c>
    </row>
    <row r="1247" s="14" customFormat="1">
      <c r="A1247" s="14"/>
      <c r="B1247" s="244"/>
      <c r="C1247" s="245"/>
      <c r="D1247" s="234" t="s">
        <v>159</v>
      </c>
      <c r="E1247" s="246" t="s">
        <v>1</v>
      </c>
      <c r="F1247" s="247" t="s">
        <v>161</v>
      </c>
      <c r="G1247" s="245"/>
      <c r="H1247" s="248">
        <v>23.489999999999998</v>
      </c>
      <c r="I1247" s="249"/>
      <c r="J1247" s="245"/>
      <c r="K1247" s="245"/>
      <c r="L1247" s="250"/>
      <c r="M1247" s="251"/>
      <c r="N1247" s="252"/>
      <c r="O1247" s="252"/>
      <c r="P1247" s="252"/>
      <c r="Q1247" s="252"/>
      <c r="R1247" s="252"/>
      <c r="S1247" s="252"/>
      <c r="T1247" s="253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54" t="s">
        <v>159</v>
      </c>
      <c r="AU1247" s="254" t="s">
        <v>86</v>
      </c>
      <c r="AV1247" s="14" t="s">
        <v>158</v>
      </c>
      <c r="AW1247" s="14" t="s">
        <v>32</v>
      </c>
      <c r="AX1247" s="14" t="s">
        <v>84</v>
      </c>
      <c r="AY1247" s="254" t="s">
        <v>151</v>
      </c>
    </row>
    <row r="1248" s="2" customFormat="1">
      <c r="A1248" s="39"/>
      <c r="B1248" s="40"/>
      <c r="C1248" s="219" t="s">
        <v>1352</v>
      </c>
      <c r="D1248" s="219" t="s">
        <v>153</v>
      </c>
      <c r="E1248" s="220" t="s">
        <v>1353</v>
      </c>
      <c r="F1248" s="221" t="s">
        <v>1354</v>
      </c>
      <c r="G1248" s="222" t="s">
        <v>232</v>
      </c>
      <c r="H1248" s="223">
        <v>181.131</v>
      </c>
      <c r="I1248" s="224"/>
      <c r="J1248" s="225">
        <f>ROUND(I1248*H1248,2)</f>
        <v>0</v>
      </c>
      <c r="K1248" s="221" t="s">
        <v>157</v>
      </c>
      <c r="L1248" s="45"/>
      <c r="M1248" s="226" t="s">
        <v>1</v>
      </c>
      <c r="N1248" s="227" t="s">
        <v>41</v>
      </c>
      <c r="O1248" s="92"/>
      <c r="P1248" s="228">
        <f>O1248*H1248</f>
        <v>0</v>
      </c>
      <c r="Q1248" s="228">
        <v>0</v>
      </c>
      <c r="R1248" s="228">
        <f>Q1248*H1248</f>
        <v>0</v>
      </c>
      <c r="S1248" s="228">
        <v>0</v>
      </c>
      <c r="T1248" s="229">
        <f>S1248*H1248</f>
        <v>0</v>
      </c>
      <c r="U1248" s="39"/>
      <c r="V1248" s="39"/>
      <c r="W1248" s="39"/>
      <c r="X1248" s="39"/>
      <c r="Y1248" s="39"/>
      <c r="Z1248" s="39"/>
      <c r="AA1248" s="39"/>
      <c r="AB1248" s="39"/>
      <c r="AC1248" s="39"/>
      <c r="AD1248" s="39"/>
      <c r="AE1248" s="39"/>
      <c r="AR1248" s="230" t="s">
        <v>199</v>
      </c>
      <c r="AT1248" s="230" t="s">
        <v>153</v>
      </c>
      <c r="AU1248" s="230" t="s">
        <v>86</v>
      </c>
      <c r="AY1248" s="18" t="s">
        <v>151</v>
      </c>
      <c r="BE1248" s="231">
        <f>IF(N1248="základní",J1248,0)</f>
        <v>0</v>
      </c>
      <c r="BF1248" s="231">
        <f>IF(N1248="snížená",J1248,0)</f>
        <v>0</v>
      </c>
      <c r="BG1248" s="231">
        <f>IF(N1248="zákl. přenesená",J1248,0)</f>
        <v>0</v>
      </c>
      <c r="BH1248" s="231">
        <f>IF(N1248="sníž. přenesená",J1248,0)</f>
        <v>0</v>
      </c>
      <c r="BI1248" s="231">
        <f>IF(N1248="nulová",J1248,0)</f>
        <v>0</v>
      </c>
      <c r="BJ1248" s="18" t="s">
        <v>84</v>
      </c>
      <c r="BK1248" s="231">
        <f>ROUND(I1248*H1248,2)</f>
        <v>0</v>
      </c>
      <c r="BL1248" s="18" t="s">
        <v>199</v>
      </c>
      <c r="BM1248" s="230" t="s">
        <v>1355</v>
      </c>
    </row>
    <row r="1249" s="15" customFormat="1">
      <c r="A1249" s="15"/>
      <c r="B1249" s="255"/>
      <c r="C1249" s="256"/>
      <c r="D1249" s="234" t="s">
        <v>159</v>
      </c>
      <c r="E1249" s="257" t="s">
        <v>1</v>
      </c>
      <c r="F1249" s="258" t="s">
        <v>1356</v>
      </c>
      <c r="G1249" s="256"/>
      <c r="H1249" s="257" t="s">
        <v>1</v>
      </c>
      <c r="I1249" s="259"/>
      <c r="J1249" s="256"/>
      <c r="K1249" s="256"/>
      <c r="L1249" s="260"/>
      <c r="M1249" s="261"/>
      <c r="N1249" s="262"/>
      <c r="O1249" s="262"/>
      <c r="P1249" s="262"/>
      <c r="Q1249" s="262"/>
      <c r="R1249" s="262"/>
      <c r="S1249" s="262"/>
      <c r="T1249" s="263"/>
      <c r="U1249" s="15"/>
      <c r="V1249" s="15"/>
      <c r="W1249" s="15"/>
      <c r="X1249" s="15"/>
      <c r="Y1249" s="15"/>
      <c r="Z1249" s="15"/>
      <c r="AA1249" s="15"/>
      <c r="AB1249" s="15"/>
      <c r="AC1249" s="15"/>
      <c r="AD1249" s="15"/>
      <c r="AE1249" s="15"/>
      <c r="AT1249" s="264" t="s">
        <v>159</v>
      </c>
      <c r="AU1249" s="264" t="s">
        <v>86</v>
      </c>
      <c r="AV1249" s="15" t="s">
        <v>84</v>
      </c>
      <c r="AW1249" s="15" t="s">
        <v>32</v>
      </c>
      <c r="AX1249" s="15" t="s">
        <v>76</v>
      </c>
      <c r="AY1249" s="264" t="s">
        <v>151</v>
      </c>
    </row>
    <row r="1250" s="13" customFormat="1">
      <c r="A1250" s="13"/>
      <c r="B1250" s="232"/>
      <c r="C1250" s="233"/>
      <c r="D1250" s="234" t="s">
        <v>159</v>
      </c>
      <c r="E1250" s="235" t="s">
        <v>1</v>
      </c>
      <c r="F1250" s="236" t="s">
        <v>1357</v>
      </c>
      <c r="G1250" s="233"/>
      <c r="H1250" s="237">
        <v>124.459</v>
      </c>
      <c r="I1250" s="238"/>
      <c r="J1250" s="233"/>
      <c r="K1250" s="233"/>
      <c r="L1250" s="239"/>
      <c r="M1250" s="240"/>
      <c r="N1250" s="241"/>
      <c r="O1250" s="241"/>
      <c r="P1250" s="241"/>
      <c r="Q1250" s="241"/>
      <c r="R1250" s="241"/>
      <c r="S1250" s="241"/>
      <c r="T1250" s="242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43" t="s">
        <v>159</v>
      </c>
      <c r="AU1250" s="243" t="s">
        <v>86</v>
      </c>
      <c r="AV1250" s="13" t="s">
        <v>86</v>
      </c>
      <c r="AW1250" s="13" t="s">
        <v>32</v>
      </c>
      <c r="AX1250" s="13" t="s">
        <v>76</v>
      </c>
      <c r="AY1250" s="243" t="s">
        <v>151</v>
      </c>
    </row>
    <row r="1251" s="15" customFormat="1">
      <c r="A1251" s="15"/>
      <c r="B1251" s="255"/>
      <c r="C1251" s="256"/>
      <c r="D1251" s="234" t="s">
        <v>159</v>
      </c>
      <c r="E1251" s="257" t="s">
        <v>1</v>
      </c>
      <c r="F1251" s="258" t="s">
        <v>1358</v>
      </c>
      <c r="G1251" s="256"/>
      <c r="H1251" s="257" t="s">
        <v>1</v>
      </c>
      <c r="I1251" s="259"/>
      <c r="J1251" s="256"/>
      <c r="K1251" s="256"/>
      <c r="L1251" s="260"/>
      <c r="M1251" s="261"/>
      <c r="N1251" s="262"/>
      <c r="O1251" s="262"/>
      <c r="P1251" s="262"/>
      <c r="Q1251" s="262"/>
      <c r="R1251" s="262"/>
      <c r="S1251" s="262"/>
      <c r="T1251" s="263"/>
      <c r="U1251" s="15"/>
      <c r="V1251" s="15"/>
      <c r="W1251" s="15"/>
      <c r="X1251" s="15"/>
      <c r="Y1251" s="15"/>
      <c r="Z1251" s="15"/>
      <c r="AA1251" s="15"/>
      <c r="AB1251" s="15"/>
      <c r="AC1251" s="15"/>
      <c r="AD1251" s="15"/>
      <c r="AE1251" s="15"/>
      <c r="AT1251" s="264" t="s">
        <v>159</v>
      </c>
      <c r="AU1251" s="264" t="s">
        <v>86</v>
      </c>
      <c r="AV1251" s="15" t="s">
        <v>84</v>
      </c>
      <c r="AW1251" s="15" t="s">
        <v>32</v>
      </c>
      <c r="AX1251" s="15" t="s">
        <v>76</v>
      </c>
      <c r="AY1251" s="264" t="s">
        <v>151</v>
      </c>
    </row>
    <row r="1252" s="13" customFormat="1">
      <c r="A1252" s="13"/>
      <c r="B1252" s="232"/>
      <c r="C1252" s="233"/>
      <c r="D1252" s="234" t="s">
        <v>159</v>
      </c>
      <c r="E1252" s="235" t="s">
        <v>1</v>
      </c>
      <c r="F1252" s="236" t="s">
        <v>1359</v>
      </c>
      <c r="G1252" s="233"/>
      <c r="H1252" s="237">
        <v>16.710000000000001</v>
      </c>
      <c r="I1252" s="238"/>
      <c r="J1252" s="233"/>
      <c r="K1252" s="233"/>
      <c r="L1252" s="239"/>
      <c r="M1252" s="240"/>
      <c r="N1252" s="241"/>
      <c r="O1252" s="241"/>
      <c r="P1252" s="241"/>
      <c r="Q1252" s="241"/>
      <c r="R1252" s="241"/>
      <c r="S1252" s="241"/>
      <c r="T1252" s="242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43" t="s">
        <v>159</v>
      </c>
      <c r="AU1252" s="243" t="s">
        <v>86</v>
      </c>
      <c r="AV1252" s="13" t="s">
        <v>86</v>
      </c>
      <c r="AW1252" s="13" t="s">
        <v>32</v>
      </c>
      <c r="AX1252" s="13" t="s">
        <v>76</v>
      </c>
      <c r="AY1252" s="243" t="s">
        <v>151</v>
      </c>
    </row>
    <row r="1253" s="15" customFormat="1">
      <c r="A1253" s="15"/>
      <c r="B1253" s="255"/>
      <c r="C1253" s="256"/>
      <c r="D1253" s="234" t="s">
        <v>159</v>
      </c>
      <c r="E1253" s="257" t="s">
        <v>1</v>
      </c>
      <c r="F1253" s="258" t="s">
        <v>1323</v>
      </c>
      <c r="G1253" s="256"/>
      <c r="H1253" s="257" t="s">
        <v>1</v>
      </c>
      <c r="I1253" s="259"/>
      <c r="J1253" s="256"/>
      <c r="K1253" s="256"/>
      <c r="L1253" s="260"/>
      <c r="M1253" s="261"/>
      <c r="N1253" s="262"/>
      <c r="O1253" s="262"/>
      <c r="P1253" s="262"/>
      <c r="Q1253" s="262"/>
      <c r="R1253" s="262"/>
      <c r="S1253" s="262"/>
      <c r="T1253" s="263"/>
      <c r="U1253" s="15"/>
      <c r="V1253" s="15"/>
      <c r="W1253" s="15"/>
      <c r="X1253" s="15"/>
      <c r="Y1253" s="15"/>
      <c r="Z1253" s="15"/>
      <c r="AA1253" s="15"/>
      <c r="AB1253" s="15"/>
      <c r="AC1253" s="15"/>
      <c r="AD1253" s="15"/>
      <c r="AE1253" s="15"/>
      <c r="AT1253" s="264" t="s">
        <v>159</v>
      </c>
      <c r="AU1253" s="264" t="s">
        <v>86</v>
      </c>
      <c r="AV1253" s="15" t="s">
        <v>84</v>
      </c>
      <c r="AW1253" s="15" t="s">
        <v>32</v>
      </c>
      <c r="AX1253" s="15" t="s">
        <v>76</v>
      </c>
      <c r="AY1253" s="264" t="s">
        <v>151</v>
      </c>
    </row>
    <row r="1254" s="13" customFormat="1">
      <c r="A1254" s="13"/>
      <c r="B1254" s="232"/>
      <c r="C1254" s="233"/>
      <c r="D1254" s="234" t="s">
        <v>159</v>
      </c>
      <c r="E1254" s="235" t="s">
        <v>1</v>
      </c>
      <c r="F1254" s="236" t="s">
        <v>1360</v>
      </c>
      <c r="G1254" s="233"/>
      <c r="H1254" s="237">
        <v>4.8840000000000003</v>
      </c>
      <c r="I1254" s="238"/>
      <c r="J1254" s="233"/>
      <c r="K1254" s="233"/>
      <c r="L1254" s="239"/>
      <c r="M1254" s="240"/>
      <c r="N1254" s="241"/>
      <c r="O1254" s="241"/>
      <c r="P1254" s="241"/>
      <c r="Q1254" s="241"/>
      <c r="R1254" s="241"/>
      <c r="S1254" s="241"/>
      <c r="T1254" s="242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43" t="s">
        <v>159</v>
      </c>
      <c r="AU1254" s="243" t="s">
        <v>86</v>
      </c>
      <c r="AV1254" s="13" t="s">
        <v>86</v>
      </c>
      <c r="AW1254" s="13" t="s">
        <v>32</v>
      </c>
      <c r="AX1254" s="13" t="s">
        <v>76</v>
      </c>
      <c r="AY1254" s="243" t="s">
        <v>151</v>
      </c>
    </row>
    <row r="1255" s="15" customFormat="1">
      <c r="A1255" s="15"/>
      <c r="B1255" s="255"/>
      <c r="C1255" s="256"/>
      <c r="D1255" s="234" t="s">
        <v>159</v>
      </c>
      <c r="E1255" s="257" t="s">
        <v>1</v>
      </c>
      <c r="F1255" s="258" t="s">
        <v>587</v>
      </c>
      <c r="G1255" s="256"/>
      <c r="H1255" s="257" t="s">
        <v>1</v>
      </c>
      <c r="I1255" s="259"/>
      <c r="J1255" s="256"/>
      <c r="K1255" s="256"/>
      <c r="L1255" s="260"/>
      <c r="M1255" s="261"/>
      <c r="N1255" s="262"/>
      <c r="O1255" s="262"/>
      <c r="P1255" s="262"/>
      <c r="Q1255" s="262"/>
      <c r="R1255" s="262"/>
      <c r="S1255" s="262"/>
      <c r="T1255" s="263"/>
      <c r="U1255" s="15"/>
      <c r="V1255" s="15"/>
      <c r="W1255" s="15"/>
      <c r="X1255" s="15"/>
      <c r="Y1255" s="15"/>
      <c r="Z1255" s="15"/>
      <c r="AA1255" s="15"/>
      <c r="AB1255" s="15"/>
      <c r="AC1255" s="15"/>
      <c r="AD1255" s="15"/>
      <c r="AE1255" s="15"/>
      <c r="AT1255" s="264" t="s">
        <v>159</v>
      </c>
      <c r="AU1255" s="264" t="s">
        <v>86</v>
      </c>
      <c r="AV1255" s="15" t="s">
        <v>84</v>
      </c>
      <c r="AW1255" s="15" t="s">
        <v>32</v>
      </c>
      <c r="AX1255" s="15" t="s">
        <v>76</v>
      </c>
      <c r="AY1255" s="264" t="s">
        <v>151</v>
      </c>
    </row>
    <row r="1256" s="13" customFormat="1">
      <c r="A1256" s="13"/>
      <c r="B1256" s="232"/>
      <c r="C1256" s="233"/>
      <c r="D1256" s="234" t="s">
        <v>159</v>
      </c>
      <c r="E1256" s="235" t="s">
        <v>1</v>
      </c>
      <c r="F1256" s="236" t="s">
        <v>1361</v>
      </c>
      <c r="G1256" s="233"/>
      <c r="H1256" s="237">
        <v>3.8500000000000001</v>
      </c>
      <c r="I1256" s="238"/>
      <c r="J1256" s="233"/>
      <c r="K1256" s="233"/>
      <c r="L1256" s="239"/>
      <c r="M1256" s="240"/>
      <c r="N1256" s="241"/>
      <c r="O1256" s="241"/>
      <c r="P1256" s="241"/>
      <c r="Q1256" s="241"/>
      <c r="R1256" s="241"/>
      <c r="S1256" s="241"/>
      <c r="T1256" s="242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43" t="s">
        <v>159</v>
      </c>
      <c r="AU1256" s="243" t="s">
        <v>86</v>
      </c>
      <c r="AV1256" s="13" t="s">
        <v>86</v>
      </c>
      <c r="AW1256" s="13" t="s">
        <v>32</v>
      </c>
      <c r="AX1256" s="13" t="s">
        <v>76</v>
      </c>
      <c r="AY1256" s="243" t="s">
        <v>151</v>
      </c>
    </row>
    <row r="1257" s="13" customFormat="1">
      <c r="A1257" s="13"/>
      <c r="B1257" s="232"/>
      <c r="C1257" s="233"/>
      <c r="D1257" s="234" t="s">
        <v>159</v>
      </c>
      <c r="E1257" s="235" t="s">
        <v>1</v>
      </c>
      <c r="F1257" s="236" t="s">
        <v>1362</v>
      </c>
      <c r="G1257" s="233"/>
      <c r="H1257" s="237">
        <v>1.147</v>
      </c>
      <c r="I1257" s="238"/>
      <c r="J1257" s="233"/>
      <c r="K1257" s="233"/>
      <c r="L1257" s="239"/>
      <c r="M1257" s="240"/>
      <c r="N1257" s="241"/>
      <c r="O1257" s="241"/>
      <c r="P1257" s="241"/>
      <c r="Q1257" s="241"/>
      <c r="R1257" s="241"/>
      <c r="S1257" s="241"/>
      <c r="T1257" s="242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43" t="s">
        <v>159</v>
      </c>
      <c r="AU1257" s="243" t="s">
        <v>86</v>
      </c>
      <c r="AV1257" s="13" t="s">
        <v>86</v>
      </c>
      <c r="AW1257" s="13" t="s">
        <v>32</v>
      </c>
      <c r="AX1257" s="13" t="s">
        <v>76</v>
      </c>
      <c r="AY1257" s="243" t="s">
        <v>151</v>
      </c>
    </row>
    <row r="1258" s="16" customFormat="1">
      <c r="A1258" s="16"/>
      <c r="B1258" s="275"/>
      <c r="C1258" s="276"/>
      <c r="D1258" s="234" t="s">
        <v>159</v>
      </c>
      <c r="E1258" s="277" t="s">
        <v>1</v>
      </c>
      <c r="F1258" s="278" t="s">
        <v>252</v>
      </c>
      <c r="G1258" s="276"/>
      <c r="H1258" s="279">
        <v>151.05000000000001</v>
      </c>
      <c r="I1258" s="280"/>
      <c r="J1258" s="276"/>
      <c r="K1258" s="276"/>
      <c r="L1258" s="281"/>
      <c r="M1258" s="282"/>
      <c r="N1258" s="283"/>
      <c r="O1258" s="283"/>
      <c r="P1258" s="283"/>
      <c r="Q1258" s="283"/>
      <c r="R1258" s="283"/>
      <c r="S1258" s="283"/>
      <c r="T1258" s="284"/>
      <c r="U1258" s="16"/>
      <c r="V1258" s="16"/>
      <c r="W1258" s="16"/>
      <c r="X1258" s="16"/>
      <c r="Y1258" s="16"/>
      <c r="Z1258" s="16"/>
      <c r="AA1258" s="16"/>
      <c r="AB1258" s="16"/>
      <c r="AC1258" s="16"/>
      <c r="AD1258" s="16"/>
      <c r="AE1258" s="16"/>
      <c r="AT1258" s="285" t="s">
        <v>159</v>
      </c>
      <c r="AU1258" s="285" t="s">
        <v>86</v>
      </c>
      <c r="AV1258" s="16" t="s">
        <v>165</v>
      </c>
      <c r="AW1258" s="16" t="s">
        <v>32</v>
      </c>
      <c r="AX1258" s="16" t="s">
        <v>76</v>
      </c>
      <c r="AY1258" s="285" t="s">
        <v>151</v>
      </c>
    </row>
    <row r="1259" s="15" customFormat="1">
      <c r="A1259" s="15"/>
      <c r="B1259" s="255"/>
      <c r="C1259" s="256"/>
      <c r="D1259" s="234" t="s">
        <v>159</v>
      </c>
      <c r="E1259" s="257" t="s">
        <v>1</v>
      </c>
      <c r="F1259" s="258" t="s">
        <v>1259</v>
      </c>
      <c r="G1259" s="256"/>
      <c r="H1259" s="257" t="s">
        <v>1</v>
      </c>
      <c r="I1259" s="259"/>
      <c r="J1259" s="256"/>
      <c r="K1259" s="256"/>
      <c r="L1259" s="260"/>
      <c r="M1259" s="261"/>
      <c r="N1259" s="262"/>
      <c r="O1259" s="262"/>
      <c r="P1259" s="262"/>
      <c r="Q1259" s="262"/>
      <c r="R1259" s="262"/>
      <c r="S1259" s="262"/>
      <c r="T1259" s="263"/>
      <c r="U1259" s="15"/>
      <c r="V1259" s="15"/>
      <c r="W1259" s="15"/>
      <c r="X1259" s="15"/>
      <c r="Y1259" s="15"/>
      <c r="Z1259" s="15"/>
      <c r="AA1259" s="15"/>
      <c r="AB1259" s="15"/>
      <c r="AC1259" s="15"/>
      <c r="AD1259" s="15"/>
      <c r="AE1259" s="15"/>
      <c r="AT1259" s="264" t="s">
        <v>159</v>
      </c>
      <c r="AU1259" s="264" t="s">
        <v>86</v>
      </c>
      <c r="AV1259" s="15" t="s">
        <v>84</v>
      </c>
      <c r="AW1259" s="15" t="s">
        <v>32</v>
      </c>
      <c r="AX1259" s="15" t="s">
        <v>76</v>
      </c>
      <c r="AY1259" s="264" t="s">
        <v>151</v>
      </c>
    </row>
    <row r="1260" s="13" customFormat="1">
      <c r="A1260" s="13"/>
      <c r="B1260" s="232"/>
      <c r="C1260" s="233"/>
      <c r="D1260" s="234" t="s">
        <v>159</v>
      </c>
      <c r="E1260" s="235" t="s">
        <v>1</v>
      </c>
      <c r="F1260" s="236" t="s">
        <v>571</v>
      </c>
      <c r="G1260" s="233"/>
      <c r="H1260" s="237">
        <v>4.9809999999999999</v>
      </c>
      <c r="I1260" s="238"/>
      <c r="J1260" s="233"/>
      <c r="K1260" s="233"/>
      <c r="L1260" s="239"/>
      <c r="M1260" s="240"/>
      <c r="N1260" s="241"/>
      <c r="O1260" s="241"/>
      <c r="P1260" s="241"/>
      <c r="Q1260" s="241"/>
      <c r="R1260" s="241"/>
      <c r="S1260" s="241"/>
      <c r="T1260" s="242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43" t="s">
        <v>159</v>
      </c>
      <c r="AU1260" s="243" t="s">
        <v>86</v>
      </c>
      <c r="AV1260" s="13" t="s">
        <v>86</v>
      </c>
      <c r="AW1260" s="13" t="s">
        <v>32</v>
      </c>
      <c r="AX1260" s="13" t="s">
        <v>76</v>
      </c>
      <c r="AY1260" s="243" t="s">
        <v>151</v>
      </c>
    </row>
    <row r="1261" s="13" customFormat="1">
      <c r="A1261" s="13"/>
      <c r="B1261" s="232"/>
      <c r="C1261" s="233"/>
      <c r="D1261" s="234" t="s">
        <v>159</v>
      </c>
      <c r="E1261" s="235" t="s">
        <v>1</v>
      </c>
      <c r="F1261" s="236" t="s">
        <v>1260</v>
      </c>
      <c r="G1261" s="233"/>
      <c r="H1261" s="237">
        <v>25.100000000000001</v>
      </c>
      <c r="I1261" s="238"/>
      <c r="J1261" s="233"/>
      <c r="K1261" s="233"/>
      <c r="L1261" s="239"/>
      <c r="M1261" s="240"/>
      <c r="N1261" s="241"/>
      <c r="O1261" s="241"/>
      <c r="P1261" s="241"/>
      <c r="Q1261" s="241"/>
      <c r="R1261" s="241"/>
      <c r="S1261" s="241"/>
      <c r="T1261" s="242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43" t="s">
        <v>159</v>
      </c>
      <c r="AU1261" s="243" t="s">
        <v>86</v>
      </c>
      <c r="AV1261" s="13" t="s">
        <v>86</v>
      </c>
      <c r="AW1261" s="13" t="s">
        <v>32</v>
      </c>
      <c r="AX1261" s="13" t="s">
        <v>76</v>
      </c>
      <c r="AY1261" s="243" t="s">
        <v>151</v>
      </c>
    </row>
    <row r="1262" s="16" customFormat="1">
      <c r="A1262" s="16"/>
      <c r="B1262" s="275"/>
      <c r="C1262" s="276"/>
      <c r="D1262" s="234" t="s">
        <v>159</v>
      </c>
      <c r="E1262" s="277" t="s">
        <v>1</v>
      </c>
      <c r="F1262" s="278" t="s">
        <v>252</v>
      </c>
      <c r="G1262" s="276"/>
      <c r="H1262" s="279">
        <v>30.081</v>
      </c>
      <c r="I1262" s="280"/>
      <c r="J1262" s="276"/>
      <c r="K1262" s="276"/>
      <c r="L1262" s="281"/>
      <c r="M1262" s="282"/>
      <c r="N1262" s="283"/>
      <c r="O1262" s="283"/>
      <c r="P1262" s="283"/>
      <c r="Q1262" s="283"/>
      <c r="R1262" s="283"/>
      <c r="S1262" s="283"/>
      <c r="T1262" s="284"/>
      <c r="U1262" s="16"/>
      <c r="V1262" s="16"/>
      <c r="W1262" s="16"/>
      <c r="X1262" s="16"/>
      <c r="Y1262" s="16"/>
      <c r="Z1262" s="16"/>
      <c r="AA1262" s="16"/>
      <c r="AB1262" s="16"/>
      <c r="AC1262" s="16"/>
      <c r="AD1262" s="16"/>
      <c r="AE1262" s="16"/>
      <c r="AT1262" s="285" t="s">
        <v>159</v>
      </c>
      <c r="AU1262" s="285" t="s">
        <v>86</v>
      </c>
      <c r="AV1262" s="16" t="s">
        <v>165</v>
      </c>
      <c r="AW1262" s="16" t="s">
        <v>32</v>
      </c>
      <c r="AX1262" s="16" t="s">
        <v>76</v>
      </c>
      <c r="AY1262" s="285" t="s">
        <v>151</v>
      </c>
    </row>
    <row r="1263" s="14" customFormat="1">
      <c r="A1263" s="14"/>
      <c r="B1263" s="244"/>
      <c r="C1263" s="245"/>
      <c r="D1263" s="234" t="s">
        <v>159</v>
      </c>
      <c r="E1263" s="246" t="s">
        <v>1</v>
      </c>
      <c r="F1263" s="247" t="s">
        <v>161</v>
      </c>
      <c r="G1263" s="245"/>
      <c r="H1263" s="248">
        <v>181.131</v>
      </c>
      <c r="I1263" s="249"/>
      <c r="J1263" s="245"/>
      <c r="K1263" s="245"/>
      <c r="L1263" s="250"/>
      <c r="M1263" s="251"/>
      <c r="N1263" s="252"/>
      <c r="O1263" s="252"/>
      <c r="P1263" s="252"/>
      <c r="Q1263" s="252"/>
      <c r="R1263" s="252"/>
      <c r="S1263" s="252"/>
      <c r="T1263" s="253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254" t="s">
        <v>159</v>
      </c>
      <c r="AU1263" s="254" t="s">
        <v>86</v>
      </c>
      <c r="AV1263" s="14" t="s">
        <v>158</v>
      </c>
      <c r="AW1263" s="14" t="s">
        <v>32</v>
      </c>
      <c r="AX1263" s="14" t="s">
        <v>84</v>
      </c>
      <c r="AY1263" s="254" t="s">
        <v>151</v>
      </c>
    </row>
    <row r="1264" s="2" customFormat="1" ht="16.5" customHeight="1">
      <c r="A1264" s="39"/>
      <c r="B1264" s="40"/>
      <c r="C1264" s="219" t="s">
        <v>805</v>
      </c>
      <c r="D1264" s="219" t="s">
        <v>153</v>
      </c>
      <c r="E1264" s="220" t="s">
        <v>1363</v>
      </c>
      <c r="F1264" s="221" t="s">
        <v>1364</v>
      </c>
      <c r="G1264" s="222" t="s">
        <v>244</v>
      </c>
      <c r="H1264" s="223">
        <v>174.74500000000001</v>
      </c>
      <c r="I1264" s="224"/>
      <c r="J1264" s="225">
        <f>ROUND(I1264*H1264,2)</f>
        <v>0</v>
      </c>
      <c r="K1264" s="221" t="s">
        <v>157</v>
      </c>
      <c r="L1264" s="45"/>
      <c r="M1264" s="226" t="s">
        <v>1</v>
      </c>
      <c r="N1264" s="227" t="s">
        <v>41</v>
      </c>
      <c r="O1264" s="92"/>
      <c r="P1264" s="228">
        <f>O1264*H1264</f>
        <v>0</v>
      </c>
      <c r="Q1264" s="228">
        <v>0</v>
      </c>
      <c r="R1264" s="228">
        <f>Q1264*H1264</f>
        <v>0</v>
      </c>
      <c r="S1264" s="228">
        <v>0</v>
      </c>
      <c r="T1264" s="229">
        <f>S1264*H1264</f>
        <v>0</v>
      </c>
      <c r="U1264" s="39"/>
      <c r="V1264" s="39"/>
      <c r="W1264" s="39"/>
      <c r="X1264" s="39"/>
      <c r="Y1264" s="39"/>
      <c r="Z1264" s="39"/>
      <c r="AA1264" s="39"/>
      <c r="AB1264" s="39"/>
      <c r="AC1264" s="39"/>
      <c r="AD1264" s="39"/>
      <c r="AE1264" s="39"/>
      <c r="AR1264" s="230" t="s">
        <v>199</v>
      </c>
      <c r="AT1264" s="230" t="s">
        <v>153</v>
      </c>
      <c r="AU1264" s="230" t="s">
        <v>86</v>
      </c>
      <c r="AY1264" s="18" t="s">
        <v>151</v>
      </c>
      <c r="BE1264" s="231">
        <f>IF(N1264="základní",J1264,0)</f>
        <v>0</v>
      </c>
      <c r="BF1264" s="231">
        <f>IF(N1264="snížená",J1264,0)</f>
        <v>0</v>
      </c>
      <c r="BG1264" s="231">
        <f>IF(N1264="zákl. přenesená",J1264,0)</f>
        <v>0</v>
      </c>
      <c r="BH1264" s="231">
        <f>IF(N1264="sníž. přenesená",J1264,0)</f>
        <v>0</v>
      </c>
      <c r="BI1264" s="231">
        <f>IF(N1264="nulová",J1264,0)</f>
        <v>0</v>
      </c>
      <c r="BJ1264" s="18" t="s">
        <v>84</v>
      </c>
      <c r="BK1264" s="231">
        <f>ROUND(I1264*H1264,2)</f>
        <v>0</v>
      </c>
      <c r="BL1264" s="18" t="s">
        <v>199</v>
      </c>
      <c r="BM1264" s="230" t="s">
        <v>1365</v>
      </c>
    </row>
    <row r="1265" s="15" customFormat="1">
      <c r="A1265" s="15"/>
      <c r="B1265" s="255"/>
      <c r="C1265" s="256"/>
      <c r="D1265" s="234" t="s">
        <v>159</v>
      </c>
      <c r="E1265" s="257" t="s">
        <v>1</v>
      </c>
      <c r="F1265" s="258" t="s">
        <v>1366</v>
      </c>
      <c r="G1265" s="256"/>
      <c r="H1265" s="257" t="s">
        <v>1</v>
      </c>
      <c r="I1265" s="259"/>
      <c r="J1265" s="256"/>
      <c r="K1265" s="256"/>
      <c r="L1265" s="260"/>
      <c r="M1265" s="261"/>
      <c r="N1265" s="262"/>
      <c r="O1265" s="262"/>
      <c r="P1265" s="262"/>
      <c r="Q1265" s="262"/>
      <c r="R1265" s="262"/>
      <c r="S1265" s="262"/>
      <c r="T1265" s="263"/>
      <c r="U1265" s="15"/>
      <c r="V1265" s="15"/>
      <c r="W1265" s="15"/>
      <c r="X1265" s="15"/>
      <c r="Y1265" s="15"/>
      <c r="Z1265" s="15"/>
      <c r="AA1265" s="15"/>
      <c r="AB1265" s="15"/>
      <c r="AC1265" s="15"/>
      <c r="AD1265" s="15"/>
      <c r="AE1265" s="15"/>
      <c r="AT1265" s="264" t="s">
        <v>159</v>
      </c>
      <c r="AU1265" s="264" t="s">
        <v>86</v>
      </c>
      <c r="AV1265" s="15" t="s">
        <v>84</v>
      </c>
      <c r="AW1265" s="15" t="s">
        <v>32</v>
      </c>
      <c r="AX1265" s="15" t="s">
        <v>76</v>
      </c>
      <c r="AY1265" s="264" t="s">
        <v>151</v>
      </c>
    </row>
    <row r="1266" s="13" customFormat="1">
      <c r="A1266" s="13"/>
      <c r="B1266" s="232"/>
      <c r="C1266" s="233"/>
      <c r="D1266" s="234" t="s">
        <v>159</v>
      </c>
      <c r="E1266" s="235" t="s">
        <v>1</v>
      </c>
      <c r="F1266" s="236" t="s">
        <v>1367</v>
      </c>
      <c r="G1266" s="233"/>
      <c r="H1266" s="237">
        <v>154.74500000000001</v>
      </c>
      <c r="I1266" s="238"/>
      <c r="J1266" s="233"/>
      <c r="K1266" s="233"/>
      <c r="L1266" s="239"/>
      <c r="M1266" s="240"/>
      <c r="N1266" s="241"/>
      <c r="O1266" s="241"/>
      <c r="P1266" s="241"/>
      <c r="Q1266" s="241"/>
      <c r="R1266" s="241"/>
      <c r="S1266" s="241"/>
      <c r="T1266" s="242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43" t="s">
        <v>159</v>
      </c>
      <c r="AU1266" s="243" t="s">
        <v>86</v>
      </c>
      <c r="AV1266" s="13" t="s">
        <v>86</v>
      </c>
      <c r="AW1266" s="13" t="s">
        <v>32</v>
      </c>
      <c r="AX1266" s="13" t="s">
        <v>76</v>
      </c>
      <c r="AY1266" s="243" t="s">
        <v>151</v>
      </c>
    </row>
    <row r="1267" s="13" customFormat="1">
      <c r="A1267" s="13"/>
      <c r="B1267" s="232"/>
      <c r="C1267" s="233"/>
      <c r="D1267" s="234" t="s">
        <v>159</v>
      </c>
      <c r="E1267" s="235" t="s">
        <v>1</v>
      </c>
      <c r="F1267" s="236" t="s">
        <v>1368</v>
      </c>
      <c r="G1267" s="233"/>
      <c r="H1267" s="237">
        <v>20</v>
      </c>
      <c r="I1267" s="238"/>
      <c r="J1267" s="233"/>
      <c r="K1267" s="233"/>
      <c r="L1267" s="239"/>
      <c r="M1267" s="240"/>
      <c r="N1267" s="241"/>
      <c r="O1267" s="241"/>
      <c r="P1267" s="241"/>
      <c r="Q1267" s="241"/>
      <c r="R1267" s="241"/>
      <c r="S1267" s="241"/>
      <c r="T1267" s="242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43" t="s">
        <v>159</v>
      </c>
      <c r="AU1267" s="243" t="s">
        <v>86</v>
      </c>
      <c r="AV1267" s="13" t="s">
        <v>86</v>
      </c>
      <c r="AW1267" s="13" t="s">
        <v>32</v>
      </c>
      <c r="AX1267" s="13" t="s">
        <v>76</v>
      </c>
      <c r="AY1267" s="243" t="s">
        <v>151</v>
      </c>
    </row>
    <row r="1268" s="14" customFormat="1">
      <c r="A1268" s="14"/>
      <c r="B1268" s="244"/>
      <c r="C1268" s="245"/>
      <c r="D1268" s="234" t="s">
        <v>159</v>
      </c>
      <c r="E1268" s="246" t="s">
        <v>1</v>
      </c>
      <c r="F1268" s="247" t="s">
        <v>161</v>
      </c>
      <c r="G1268" s="245"/>
      <c r="H1268" s="248">
        <v>174.74500000000001</v>
      </c>
      <c r="I1268" s="249"/>
      <c r="J1268" s="245"/>
      <c r="K1268" s="245"/>
      <c r="L1268" s="250"/>
      <c r="M1268" s="251"/>
      <c r="N1268" s="252"/>
      <c r="O1268" s="252"/>
      <c r="P1268" s="252"/>
      <c r="Q1268" s="252"/>
      <c r="R1268" s="252"/>
      <c r="S1268" s="252"/>
      <c r="T1268" s="253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54" t="s">
        <v>159</v>
      </c>
      <c r="AU1268" s="254" t="s">
        <v>86</v>
      </c>
      <c r="AV1268" s="14" t="s">
        <v>158</v>
      </c>
      <c r="AW1268" s="14" t="s">
        <v>32</v>
      </c>
      <c r="AX1268" s="14" t="s">
        <v>84</v>
      </c>
      <c r="AY1268" s="254" t="s">
        <v>151</v>
      </c>
    </row>
    <row r="1269" s="2" customFormat="1">
      <c r="A1269" s="39"/>
      <c r="B1269" s="40"/>
      <c r="C1269" s="219" t="s">
        <v>1369</v>
      </c>
      <c r="D1269" s="219" t="s">
        <v>153</v>
      </c>
      <c r="E1269" s="220" t="s">
        <v>1370</v>
      </c>
      <c r="F1269" s="221" t="s">
        <v>1371</v>
      </c>
      <c r="G1269" s="222" t="s">
        <v>244</v>
      </c>
      <c r="H1269" s="223">
        <v>14.800000000000001</v>
      </c>
      <c r="I1269" s="224"/>
      <c r="J1269" s="225">
        <f>ROUND(I1269*H1269,2)</f>
        <v>0</v>
      </c>
      <c r="K1269" s="221" t="s">
        <v>157</v>
      </c>
      <c r="L1269" s="45"/>
      <c r="M1269" s="226" t="s">
        <v>1</v>
      </c>
      <c r="N1269" s="227" t="s">
        <v>41</v>
      </c>
      <c r="O1269" s="92"/>
      <c r="P1269" s="228">
        <f>O1269*H1269</f>
        <v>0</v>
      </c>
      <c r="Q1269" s="228">
        <v>0</v>
      </c>
      <c r="R1269" s="228">
        <f>Q1269*H1269</f>
        <v>0</v>
      </c>
      <c r="S1269" s="228">
        <v>0</v>
      </c>
      <c r="T1269" s="229">
        <f>S1269*H1269</f>
        <v>0</v>
      </c>
      <c r="U1269" s="39"/>
      <c r="V1269" s="39"/>
      <c r="W1269" s="39"/>
      <c r="X1269" s="39"/>
      <c r="Y1269" s="39"/>
      <c r="Z1269" s="39"/>
      <c r="AA1269" s="39"/>
      <c r="AB1269" s="39"/>
      <c r="AC1269" s="39"/>
      <c r="AD1269" s="39"/>
      <c r="AE1269" s="39"/>
      <c r="AR1269" s="230" t="s">
        <v>199</v>
      </c>
      <c r="AT1269" s="230" t="s">
        <v>153</v>
      </c>
      <c r="AU1269" s="230" t="s">
        <v>86</v>
      </c>
      <c r="AY1269" s="18" t="s">
        <v>151</v>
      </c>
      <c r="BE1269" s="231">
        <f>IF(N1269="základní",J1269,0)</f>
        <v>0</v>
      </c>
      <c r="BF1269" s="231">
        <f>IF(N1269="snížená",J1269,0)</f>
        <v>0</v>
      </c>
      <c r="BG1269" s="231">
        <f>IF(N1269="zákl. přenesená",J1269,0)</f>
        <v>0</v>
      </c>
      <c r="BH1269" s="231">
        <f>IF(N1269="sníž. přenesená",J1269,0)</f>
        <v>0</v>
      </c>
      <c r="BI1269" s="231">
        <f>IF(N1269="nulová",J1269,0)</f>
        <v>0</v>
      </c>
      <c r="BJ1269" s="18" t="s">
        <v>84</v>
      </c>
      <c r="BK1269" s="231">
        <f>ROUND(I1269*H1269,2)</f>
        <v>0</v>
      </c>
      <c r="BL1269" s="18" t="s">
        <v>199</v>
      </c>
      <c r="BM1269" s="230" t="s">
        <v>1372</v>
      </c>
    </row>
    <row r="1270" s="15" customFormat="1">
      <c r="A1270" s="15"/>
      <c r="B1270" s="255"/>
      <c r="C1270" s="256"/>
      <c r="D1270" s="234" t="s">
        <v>159</v>
      </c>
      <c r="E1270" s="257" t="s">
        <v>1</v>
      </c>
      <c r="F1270" s="258" t="s">
        <v>1373</v>
      </c>
      <c r="G1270" s="256"/>
      <c r="H1270" s="257" t="s">
        <v>1</v>
      </c>
      <c r="I1270" s="259"/>
      <c r="J1270" s="256"/>
      <c r="K1270" s="256"/>
      <c r="L1270" s="260"/>
      <c r="M1270" s="261"/>
      <c r="N1270" s="262"/>
      <c r="O1270" s="262"/>
      <c r="P1270" s="262"/>
      <c r="Q1270" s="262"/>
      <c r="R1270" s="262"/>
      <c r="S1270" s="262"/>
      <c r="T1270" s="263"/>
      <c r="U1270" s="15"/>
      <c r="V1270" s="15"/>
      <c r="W1270" s="15"/>
      <c r="X1270" s="15"/>
      <c r="Y1270" s="15"/>
      <c r="Z1270" s="15"/>
      <c r="AA1270" s="15"/>
      <c r="AB1270" s="15"/>
      <c r="AC1270" s="15"/>
      <c r="AD1270" s="15"/>
      <c r="AE1270" s="15"/>
      <c r="AT1270" s="264" t="s">
        <v>159</v>
      </c>
      <c r="AU1270" s="264" t="s">
        <v>86</v>
      </c>
      <c r="AV1270" s="15" t="s">
        <v>84</v>
      </c>
      <c r="AW1270" s="15" t="s">
        <v>32</v>
      </c>
      <c r="AX1270" s="15" t="s">
        <v>76</v>
      </c>
      <c r="AY1270" s="264" t="s">
        <v>151</v>
      </c>
    </row>
    <row r="1271" s="13" customFormat="1">
      <c r="A1271" s="13"/>
      <c r="B1271" s="232"/>
      <c r="C1271" s="233"/>
      <c r="D1271" s="234" t="s">
        <v>159</v>
      </c>
      <c r="E1271" s="235" t="s">
        <v>1</v>
      </c>
      <c r="F1271" s="236" t="s">
        <v>1374</v>
      </c>
      <c r="G1271" s="233"/>
      <c r="H1271" s="237">
        <v>2.6000000000000001</v>
      </c>
      <c r="I1271" s="238"/>
      <c r="J1271" s="233"/>
      <c r="K1271" s="233"/>
      <c r="L1271" s="239"/>
      <c r="M1271" s="240"/>
      <c r="N1271" s="241"/>
      <c r="O1271" s="241"/>
      <c r="P1271" s="241"/>
      <c r="Q1271" s="241"/>
      <c r="R1271" s="241"/>
      <c r="S1271" s="241"/>
      <c r="T1271" s="242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43" t="s">
        <v>159</v>
      </c>
      <c r="AU1271" s="243" t="s">
        <v>86</v>
      </c>
      <c r="AV1271" s="13" t="s">
        <v>86</v>
      </c>
      <c r="AW1271" s="13" t="s">
        <v>32</v>
      </c>
      <c r="AX1271" s="13" t="s">
        <v>76</v>
      </c>
      <c r="AY1271" s="243" t="s">
        <v>151</v>
      </c>
    </row>
    <row r="1272" s="15" customFormat="1">
      <c r="A1272" s="15"/>
      <c r="B1272" s="255"/>
      <c r="C1272" s="256"/>
      <c r="D1272" s="234" t="s">
        <v>159</v>
      </c>
      <c r="E1272" s="257" t="s">
        <v>1</v>
      </c>
      <c r="F1272" s="258" t="s">
        <v>1375</v>
      </c>
      <c r="G1272" s="256"/>
      <c r="H1272" s="257" t="s">
        <v>1</v>
      </c>
      <c r="I1272" s="259"/>
      <c r="J1272" s="256"/>
      <c r="K1272" s="256"/>
      <c r="L1272" s="260"/>
      <c r="M1272" s="261"/>
      <c r="N1272" s="262"/>
      <c r="O1272" s="262"/>
      <c r="P1272" s="262"/>
      <c r="Q1272" s="262"/>
      <c r="R1272" s="262"/>
      <c r="S1272" s="262"/>
      <c r="T1272" s="263"/>
      <c r="U1272" s="15"/>
      <c r="V1272" s="15"/>
      <c r="W1272" s="15"/>
      <c r="X1272" s="15"/>
      <c r="Y1272" s="15"/>
      <c r="Z1272" s="15"/>
      <c r="AA1272" s="15"/>
      <c r="AB1272" s="15"/>
      <c r="AC1272" s="15"/>
      <c r="AD1272" s="15"/>
      <c r="AE1272" s="15"/>
      <c r="AT1272" s="264" t="s">
        <v>159</v>
      </c>
      <c r="AU1272" s="264" t="s">
        <v>86</v>
      </c>
      <c r="AV1272" s="15" t="s">
        <v>84</v>
      </c>
      <c r="AW1272" s="15" t="s">
        <v>32</v>
      </c>
      <c r="AX1272" s="15" t="s">
        <v>76</v>
      </c>
      <c r="AY1272" s="264" t="s">
        <v>151</v>
      </c>
    </row>
    <row r="1273" s="13" customFormat="1">
      <c r="A1273" s="13"/>
      <c r="B1273" s="232"/>
      <c r="C1273" s="233"/>
      <c r="D1273" s="234" t="s">
        <v>159</v>
      </c>
      <c r="E1273" s="235" t="s">
        <v>1</v>
      </c>
      <c r="F1273" s="236" t="s">
        <v>1376</v>
      </c>
      <c r="G1273" s="233"/>
      <c r="H1273" s="237">
        <v>4.7999999999999998</v>
      </c>
      <c r="I1273" s="238"/>
      <c r="J1273" s="233"/>
      <c r="K1273" s="233"/>
      <c r="L1273" s="239"/>
      <c r="M1273" s="240"/>
      <c r="N1273" s="241"/>
      <c r="O1273" s="241"/>
      <c r="P1273" s="241"/>
      <c r="Q1273" s="241"/>
      <c r="R1273" s="241"/>
      <c r="S1273" s="241"/>
      <c r="T1273" s="242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43" t="s">
        <v>159</v>
      </c>
      <c r="AU1273" s="243" t="s">
        <v>86</v>
      </c>
      <c r="AV1273" s="13" t="s">
        <v>86</v>
      </c>
      <c r="AW1273" s="13" t="s">
        <v>32</v>
      </c>
      <c r="AX1273" s="13" t="s">
        <v>76</v>
      </c>
      <c r="AY1273" s="243" t="s">
        <v>151</v>
      </c>
    </row>
    <row r="1274" s="15" customFormat="1">
      <c r="A1274" s="15"/>
      <c r="B1274" s="255"/>
      <c r="C1274" s="256"/>
      <c r="D1274" s="234" t="s">
        <v>159</v>
      </c>
      <c r="E1274" s="257" t="s">
        <v>1</v>
      </c>
      <c r="F1274" s="258" t="s">
        <v>1377</v>
      </c>
      <c r="G1274" s="256"/>
      <c r="H1274" s="257" t="s">
        <v>1</v>
      </c>
      <c r="I1274" s="259"/>
      <c r="J1274" s="256"/>
      <c r="K1274" s="256"/>
      <c r="L1274" s="260"/>
      <c r="M1274" s="261"/>
      <c r="N1274" s="262"/>
      <c r="O1274" s="262"/>
      <c r="P1274" s="262"/>
      <c r="Q1274" s="262"/>
      <c r="R1274" s="262"/>
      <c r="S1274" s="262"/>
      <c r="T1274" s="263"/>
      <c r="U1274" s="15"/>
      <c r="V1274" s="15"/>
      <c r="W1274" s="15"/>
      <c r="X1274" s="15"/>
      <c r="Y1274" s="15"/>
      <c r="Z1274" s="15"/>
      <c r="AA1274" s="15"/>
      <c r="AB1274" s="15"/>
      <c r="AC1274" s="15"/>
      <c r="AD1274" s="15"/>
      <c r="AE1274" s="15"/>
      <c r="AT1274" s="264" t="s">
        <v>159</v>
      </c>
      <c r="AU1274" s="264" t="s">
        <v>86</v>
      </c>
      <c r="AV1274" s="15" t="s">
        <v>84</v>
      </c>
      <c r="AW1274" s="15" t="s">
        <v>32</v>
      </c>
      <c r="AX1274" s="15" t="s">
        <v>76</v>
      </c>
      <c r="AY1274" s="264" t="s">
        <v>151</v>
      </c>
    </row>
    <row r="1275" s="13" customFormat="1">
      <c r="A1275" s="13"/>
      <c r="B1275" s="232"/>
      <c r="C1275" s="233"/>
      <c r="D1275" s="234" t="s">
        <v>159</v>
      </c>
      <c r="E1275" s="235" t="s">
        <v>1</v>
      </c>
      <c r="F1275" s="236" t="s">
        <v>1378</v>
      </c>
      <c r="G1275" s="233"/>
      <c r="H1275" s="237">
        <v>7.4000000000000004</v>
      </c>
      <c r="I1275" s="238"/>
      <c r="J1275" s="233"/>
      <c r="K1275" s="233"/>
      <c r="L1275" s="239"/>
      <c r="M1275" s="240"/>
      <c r="N1275" s="241"/>
      <c r="O1275" s="241"/>
      <c r="P1275" s="241"/>
      <c r="Q1275" s="241"/>
      <c r="R1275" s="241"/>
      <c r="S1275" s="241"/>
      <c r="T1275" s="242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43" t="s">
        <v>159</v>
      </c>
      <c r="AU1275" s="243" t="s">
        <v>86</v>
      </c>
      <c r="AV1275" s="13" t="s">
        <v>86</v>
      </c>
      <c r="AW1275" s="13" t="s">
        <v>32</v>
      </c>
      <c r="AX1275" s="13" t="s">
        <v>76</v>
      </c>
      <c r="AY1275" s="243" t="s">
        <v>151</v>
      </c>
    </row>
    <row r="1276" s="14" customFormat="1">
      <c r="A1276" s="14"/>
      <c r="B1276" s="244"/>
      <c r="C1276" s="245"/>
      <c r="D1276" s="234" t="s">
        <v>159</v>
      </c>
      <c r="E1276" s="246" t="s">
        <v>1</v>
      </c>
      <c r="F1276" s="247" t="s">
        <v>161</v>
      </c>
      <c r="G1276" s="245"/>
      <c r="H1276" s="248">
        <v>14.800000000000001</v>
      </c>
      <c r="I1276" s="249"/>
      <c r="J1276" s="245"/>
      <c r="K1276" s="245"/>
      <c r="L1276" s="250"/>
      <c r="M1276" s="251"/>
      <c r="N1276" s="252"/>
      <c r="O1276" s="252"/>
      <c r="P1276" s="252"/>
      <c r="Q1276" s="252"/>
      <c r="R1276" s="252"/>
      <c r="S1276" s="252"/>
      <c r="T1276" s="253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54" t="s">
        <v>159</v>
      </c>
      <c r="AU1276" s="254" t="s">
        <v>86</v>
      </c>
      <c r="AV1276" s="14" t="s">
        <v>158</v>
      </c>
      <c r="AW1276" s="14" t="s">
        <v>32</v>
      </c>
      <c r="AX1276" s="14" t="s">
        <v>84</v>
      </c>
      <c r="AY1276" s="254" t="s">
        <v>151</v>
      </c>
    </row>
    <row r="1277" s="2" customFormat="1">
      <c r="A1277" s="39"/>
      <c r="B1277" s="40"/>
      <c r="C1277" s="265" t="s">
        <v>810</v>
      </c>
      <c r="D1277" s="265" t="s">
        <v>219</v>
      </c>
      <c r="E1277" s="266" t="s">
        <v>1379</v>
      </c>
      <c r="F1277" s="267" t="s">
        <v>1380</v>
      </c>
      <c r="G1277" s="268" t="s">
        <v>244</v>
      </c>
      <c r="H1277" s="269">
        <v>18</v>
      </c>
      <c r="I1277" s="270"/>
      <c r="J1277" s="271">
        <f>ROUND(I1277*H1277,2)</f>
        <v>0</v>
      </c>
      <c r="K1277" s="267" t="s">
        <v>1</v>
      </c>
      <c r="L1277" s="272"/>
      <c r="M1277" s="273" t="s">
        <v>1</v>
      </c>
      <c r="N1277" s="274" t="s">
        <v>41</v>
      </c>
      <c r="O1277" s="92"/>
      <c r="P1277" s="228">
        <f>O1277*H1277</f>
        <v>0</v>
      </c>
      <c r="Q1277" s="228">
        <v>0</v>
      </c>
      <c r="R1277" s="228">
        <f>Q1277*H1277</f>
        <v>0</v>
      </c>
      <c r="S1277" s="228">
        <v>0</v>
      </c>
      <c r="T1277" s="229">
        <f>S1277*H1277</f>
        <v>0</v>
      </c>
      <c r="U1277" s="39"/>
      <c r="V1277" s="39"/>
      <c r="W1277" s="39"/>
      <c r="X1277" s="39"/>
      <c r="Y1277" s="39"/>
      <c r="Z1277" s="39"/>
      <c r="AA1277" s="39"/>
      <c r="AB1277" s="39"/>
      <c r="AC1277" s="39"/>
      <c r="AD1277" s="39"/>
      <c r="AE1277" s="39"/>
      <c r="AR1277" s="230" t="s">
        <v>245</v>
      </c>
      <c r="AT1277" s="230" t="s">
        <v>219</v>
      </c>
      <c r="AU1277" s="230" t="s">
        <v>86</v>
      </c>
      <c r="AY1277" s="18" t="s">
        <v>151</v>
      </c>
      <c r="BE1277" s="231">
        <f>IF(N1277="základní",J1277,0)</f>
        <v>0</v>
      </c>
      <c r="BF1277" s="231">
        <f>IF(N1277="snížená",J1277,0)</f>
        <v>0</v>
      </c>
      <c r="BG1277" s="231">
        <f>IF(N1277="zákl. přenesená",J1277,0)</f>
        <v>0</v>
      </c>
      <c r="BH1277" s="231">
        <f>IF(N1277="sníž. přenesená",J1277,0)</f>
        <v>0</v>
      </c>
      <c r="BI1277" s="231">
        <f>IF(N1277="nulová",J1277,0)</f>
        <v>0</v>
      </c>
      <c r="BJ1277" s="18" t="s">
        <v>84</v>
      </c>
      <c r="BK1277" s="231">
        <f>ROUND(I1277*H1277,2)</f>
        <v>0</v>
      </c>
      <c r="BL1277" s="18" t="s">
        <v>199</v>
      </c>
      <c r="BM1277" s="230" t="s">
        <v>1381</v>
      </c>
    </row>
    <row r="1278" s="13" customFormat="1">
      <c r="A1278" s="13"/>
      <c r="B1278" s="232"/>
      <c r="C1278" s="233"/>
      <c r="D1278" s="234" t="s">
        <v>159</v>
      </c>
      <c r="E1278" s="235" t="s">
        <v>1</v>
      </c>
      <c r="F1278" s="236" t="s">
        <v>1382</v>
      </c>
      <c r="G1278" s="233"/>
      <c r="H1278" s="237">
        <v>18</v>
      </c>
      <c r="I1278" s="238"/>
      <c r="J1278" s="233"/>
      <c r="K1278" s="233"/>
      <c r="L1278" s="239"/>
      <c r="M1278" s="240"/>
      <c r="N1278" s="241"/>
      <c r="O1278" s="241"/>
      <c r="P1278" s="241"/>
      <c r="Q1278" s="241"/>
      <c r="R1278" s="241"/>
      <c r="S1278" s="241"/>
      <c r="T1278" s="242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43" t="s">
        <v>159</v>
      </c>
      <c r="AU1278" s="243" t="s">
        <v>86</v>
      </c>
      <c r="AV1278" s="13" t="s">
        <v>86</v>
      </c>
      <c r="AW1278" s="13" t="s">
        <v>32</v>
      </c>
      <c r="AX1278" s="13" t="s">
        <v>76</v>
      </c>
      <c r="AY1278" s="243" t="s">
        <v>151</v>
      </c>
    </row>
    <row r="1279" s="14" customFormat="1">
      <c r="A1279" s="14"/>
      <c r="B1279" s="244"/>
      <c r="C1279" s="245"/>
      <c r="D1279" s="234" t="s">
        <v>159</v>
      </c>
      <c r="E1279" s="246" t="s">
        <v>1</v>
      </c>
      <c r="F1279" s="247" t="s">
        <v>161</v>
      </c>
      <c r="G1279" s="245"/>
      <c r="H1279" s="248">
        <v>18</v>
      </c>
      <c r="I1279" s="249"/>
      <c r="J1279" s="245"/>
      <c r="K1279" s="245"/>
      <c r="L1279" s="250"/>
      <c r="M1279" s="251"/>
      <c r="N1279" s="252"/>
      <c r="O1279" s="252"/>
      <c r="P1279" s="252"/>
      <c r="Q1279" s="252"/>
      <c r="R1279" s="252"/>
      <c r="S1279" s="252"/>
      <c r="T1279" s="253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54" t="s">
        <v>159</v>
      </c>
      <c r="AU1279" s="254" t="s">
        <v>86</v>
      </c>
      <c r="AV1279" s="14" t="s">
        <v>158</v>
      </c>
      <c r="AW1279" s="14" t="s">
        <v>32</v>
      </c>
      <c r="AX1279" s="14" t="s">
        <v>84</v>
      </c>
      <c r="AY1279" s="254" t="s">
        <v>151</v>
      </c>
    </row>
    <row r="1280" s="2" customFormat="1">
      <c r="A1280" s="39"/>
      <c r="B1280" s="40"/>
      <c r="C1280" s="219" t="s">
        <v>1383</v>
      </c>
      <c r="D1280" s="219" t="s">
        <v>153</v>
      </c>
      <c r="E1280" s="220" t="s">
        <v>1384</v>
      </c>
      <c r="F1280" s="221" t="s">
        <v>1385</v>
      </c>
      <c r="G1280" s="222" t="s">
        <v>215</v>
      </c>
      <c r="H1280" s="223">
        <v>5.5890000000000004</v>
      </c>
      <c r="I1280" s="224"/>
      <c r="J1280" s="225">
        <f>ROUND(I1280*H1280,2)</f>
        <v>0</v>
      </c>
      <c r="K1280" s="221" t="s">
        <v>157</v>
      </c>
      <c r="L1280" s="45"/>
      <c r="M1280" s="226" t="s">
        <v>1</v>
      </c>
      <c r="N1280" s="227" t="s">
        <v>41</v>
      </c>
      <c r="O1280" s="92"/>
      <c r="P1280" s="228">
        <f>O1280*H1280</f>
        <v>0</v>
      </c>
      <c r="Q1280" s="228">
        <v>0</v>
      </c>
      <c r="R1280" s="228">
        <f>Q1280*H1280</f>
        <v>0</v>
      </c>
      <c r="S1280" s="228">
        <v>0</v>
      </c>
      <c r="T1280" s="229">
        <f>S1280*H1280</f>
        <v>0</v>
      </c>
      <c r="U1280" s="39"/>
      <c r="V1280" s="39"/>
      <c r="W1280" s="39"/>
      <c r="X1280" s="39"/>
      <c r="Y1280" s="39"/>
      <c r="Z1280" s="39"/>
      <c r="AA1280" s="39"/>
      <c r="AB1280" s="39"/>
      <c r="AC1280" s="39"/>
      <c r="AD1280" s="39"/>
      <c r="AE1280" s="39"/>
      <c r="AR1280" s="230" t="s">
        <v>199</v>
      </c>
      <c r="AT1280" s="230" t="s">
        <v>153</v>
      </c>
      <c r="AU1280" s="230" t="s">
        <v>86</v>
      </c>
      <c r="AY1280" s="18" t="s">
        <v>151</v>
      </c>
      <c r="BE1280" s="231">
        <f>IF(N1280="základní",J1280,0)</f>
        <v>0</v>
      </c>
      <c r="BF1280" s="231">
        <f>IF(N1280="snížená",J1280,0)</f>
        <v>0</v>
      </c>
      <c r="BG1280" s="231">
        <f>IF(N1280="zákl. přenesená",J1280,0)</f>
        <v>0</v>
      </c>
      <c r="BH1280" s="231">
        <f>IF(N1280="sníž. přenesená",J1280,0)</f>
        <v>0</v>
      </c>
      <c r="BI1280" s="231">
        <f>IF(N1280="nulová",J1280,0)</f>
        <v>0</v>
      </c>
      <c r="BJ1280" s="18" t="s">
        <v>84</v>
      </c>
      <c r="BK1280" s="231">
        <f>ROUND(I1280*H1280,2)</f>
        <v>0</v>
      </c>
      <c r="BL1280" s="18" t="s">
        <v>199</v>
      </c>
      <c r="BM1280" s="230" t="s">
        <v>1386</v>
      </c>
    </row>
    <row r="1281" s="12" customFormat="1" ht="22.8" customHeight="1">
      <c r="A1281" s="12"/>
      <c r="B1281" s="203"/>
      <c r="C1281" s="204"/>
      <c r="D1281" s="205" t="s">
        <v>75</v>
      </c>
      <c r="E1281" s="217" t="s">
        <v>1387</v>
      </c>
      <c r="F1281" s="217" t="s">
        <v>1388</v>
      </c>
      <c r="G1281" s="204"/>
      <c r="H1281" s="204"/>
      <c r="I1281" s="207"/>
      <c r="J1281" s="218">
        <f>BK1281</f>
        <v>0</v>
      </c>
      <c r="K1281" s="204"/>
      <c r="L1281" s="209"/>
      <c r="M1281" s="210"/>
      <c r="N1281" s="211"/>
      <c r="O1281" s="211"/>
      <c r="P1281" s="212">
        <f>SUM(P1282:P1323)</f>
        <v>0</v>
      </c>
      <c r="Q1281" s="211"/>
      <c r="R1281" s="212">
        <f>SUM(R1282:R1323)</f>
        <v>0</v>
      </c>
      <c r="S1281" s="211"/>
      <c r="T1281" s="213">
        <f>SUM(T1282:T1323)</f>
        <v>0</v>
      </c>
      <c r="U1281" s="12"/>
      <c r="V1281" s="12"/>
      <c r="W1281" s="12"/>
      <c r="X1281" s="12"/>
      <c r="Y1281" s="12"/>
      <c r="Z1281" s="12"/>
      <c r="AA1281" s="12"/>
      <c r="AB1281" s="12"/>
      <c r="AC1281" s="12"/>
      <c r="AD1281" s="12"/>
      <c r="AE1281" s="12"/>
      <c r="AR1281" s="214" t="s">
        <v>86</v>
      </c>
      <c r="AT1281" s="215" t="s">
        <v>75</v>
      </c>
      <c r="AU1281" s="215" t="s">
        <v>84</v>
      </c>
      <c r="AY1281" s="214" t="s">
        <v>151</v>
      </c>
      <c r="BK1281" s="216">
        <f>SUM(BK1282:BK1323)</f>
        <v>0</v>
      </c>
    </row>
    <row r="1282" s="2" customFormat="1" ht="16.5" customHeight="1">
      <c r="A1282" s="39"/>
      <c r="B1282" s="40"/>
      <c r="C1282" s="219" t="s">
        <v>814</v>
      </c>
      <c r="D1282" s="219" t="s">
        <v>153</v>
      </c>
      <c r="E1282" s="220" t="s">
        <v>1389</v>
      </c>
      <c r="F1282" s="221" t="s">
        <v>1390</v>
      </c>
      <c r="G1282" s="222" t="s">
        <v>232</v>
      </c>
      <c r="H1282" s="223">
        <v>153.5</v>
      </c>
      <c r="I1282" s="224"/>
      <c r="J1282" s="225">
        <f>ROUND(I1282*H1282,2)</f>
        <v>0</v>
      </c>
      <c r="K1282" s="221" t="s">
        <v>157</v>
      </c>
      <c r="L1282" s="45"/>
      <c r="M1282" s="226" t="s">
        <v>1</v>
      </c>
      <c r="N1282" s="227" t="s">
        <v>41</v>
      </c>
      <c r="O1282" s="92"/>
      <c r="P1282" s="228">
        <f>O1282*H1282</f>
        <v>0</v>
      </c>
      <c r="Q1282" s="228">
        <v>0</v>
      </c>
      <c r="R1282" s="228">
        <f>Q1282*H1282</f>
        <v>0</v>
      </c>
      <c r="S1282" s="228">
        <v>0</v>
      </c>
      <c r="T1282" s="229">
        <f>S1282*H1282</f>
        <v>0</v>
      </c>
      <c r="U1282" s="39"/>
      <c r="V1282" s="39"/>
      <c r="W1282" s="39"/>
      <c r="X1282" s="39"/>
      <c r="Y1282" s="39"/>
      <c r="Z1282" s="39"/>
      <c r="AA1282" s="39"/>
      <c r="AB1282" s="39"/>
      <c r="AC1282" s="39"/>
      <c r="AD1282" s="39"/>
      <c r="AE1282" s="39"/>
      <c r="AR1282" s="230" t="s">
        <v>199</v>
      </c>
      <c r="AT1282" s="230" t="s">
        <v>153</v>
      </c>
      <c r="AU1282" s="230" t="s">
        <v>86</v>
      </c>
      <c r="AY1282" s="18" t="s">
        <v>151</v>
      </c>
      <c r="BE1282" s="231">
        <f>IF(N1282="základní",J1282,0)</f>
        <v>0</v>
      </c>
      <c r="BF1282" s="231">
        <f>IF(N1282="snížená",J1282,0)</f>
        <v>0</v>
      </c>
      <c r="BG1282" s="231">
        <f>IF(N1282="zákl. přenesená",J1282,0)</f>
        <v>0</v>
      </c>
      <c r="BH1282" s="231">
        <f>IF(N1282="sníž. přenesená",J1282,0)</f>
        <v>0</v>
      </c>
      <c r="BI1282" s="231">
        <f>IF(N1282="nulová",J1282,0)</f>
        <v>0</v>
      </c>
      <c r="BJ1282" s="18" t="s">
        <v>84</v>
      </c>
      <c r="BK1282" s="231">
        <f>ROUND(I1282*H1282,2)</f>
        <v>0</v>
      </c>
      <c r="BL1282" s="18" t="s">
        <v>199</v>
      </c>
      <c r="BM1282" s="230" t="s">
        <v>1391</v>
      </c>
    </row>
    <row r="1283" s="15" customFormat="1">
      <c r="A1283" s="15"/>
      <c r="B1283" s="255"/>
      <c r="C1283" s="256"/>
      <c r="D1283" s="234" t="s">
        <v>159</v>
      </c>
      <c r="E1283" s="257" t="s">
        <v>1</v>
      </c>
      <c r="F1283" s="258" t="s">
        <v>1392</v>
      </c>
      <c r="G1283" s="256"/>
      <c r="H1283" s="257" t="s">
        <v>1</v>
      </c>
      <c r="I1283" s="259"/>
      <c r="J1283" s="256"/>
      <c r="K1283" s="256"/>
      <c r="L1283" s="260"/>
      <c r="M1283" s="261"/>
      <c r="N1283" s="262"/>
      <c r="O1283" s="262"/>
      <c r="P1283" s="262"/>
      <c r="Q1283" s="262"/>
      <c r="R1283" s="262"/>
      <c r="S1283" s="262"/>
      <c r="T1283" s="263"/>
      <c r="U1283" s="15"/>
      <c r="V1283" s="15"/>
      <c r="W1283" s="15"/>
      <c r="X1283" s="15"/>
      <c r="Y1283" s="15"/>
      <c r="Z1283" s="15"/>
      <c r="AA1283" s="15"/>
      <c r="AB1283" s="15"/>
      <c r="AC1283" s="15"/>
      <c r="AD1283" s="15"/>
      <c r="AE1283" s="15"/>
      <c r="AT1283" s="264" t="s">
        <v>159</v>
      </c>
      <c r="AU1283" s="264" t="s">
        <v>86</v>
      </c>
      <c r="AV1283" s="15" t="s">
        <v>84</v>
      </c>
      <c r="AW1283" s="15" t="s">
        <v>32</v>
      </c>
      <c r="AX1283" s="15" t="s">
        <v>76</v>
      </c>
      <c r="AY1283" s="264" t="s">
        <v>151</v>
      </c>
    </row>
    <row r="1284" s="13" customFormat="1">
      <c r="A1284" s="13"/>
      <c r="B1284" s="232"/>
      <c r="C1284" s="233"/>
      <c r="D1284" s="234" t="s">
        <v>159</v>
      </c>
      <c r="E1284" s="235" t="s">
        <v>1</v>
      </c>
      <c r="F1284" s="236" t="s">
        <v>1393</v>
      </c>
      <c r="G1284" s="233"/>
      <c r="H1284" s="237">
        <v>56.399999999999999</v>
      </c>
      <c r="I1284" s="238"/>
      <c r="J1284" s="233"/>
      <c r="K1284" s="233"/>
      <c r="L1284" s="239"/>
      <c r="M1284" s="240"/>
      <c r="N1284" s="241"/>
      <c r="O1284" s="241"/>
      <c r="P1284" s="241"/>
      <c r="Q1284" s="241"/>
      <c r="R1284" s="241"/>
      <c r="S1284" s="241"/>
      <c r="T1284" s="242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43" t="s">
        <v>159</v>
      </c>
      <c r="AU1284" s="243" t="s">
        <v>86</v>
      </c>
      <c r="AV1284" s="13" t="s">
        <v>86</v>
      </c>
      <c r="AW1284" s="13" t="s">
        <v>32</v>
      </c>
      <c r="AX1284" s="13" t="s">
        <v>76</v>
      </c>
      <c r="AY1284" s="243" t="s">
        <v>151</v>
      </c>
    </row>
    <row r="1285" s="15" customFormat="1">
      <c r="A1285" s="15"/>
      <c r="B1285" s="255"/>
      <c r="C1285" s="256"/>
      <c r="D1285" s="234" t="s">
        <v>159</v>
      </c>
      <c r="E1285" s="257" t="s">
        <v>1</v>
      </c>
      <c r="F1285" s="258" t="s">
        <v>1394</v>
      </c>
      <c r="G1285" s="256"/>
      <c r="H1285" s="257" t="s">
        <v>1</v>
      </c>
      <c r="I1285" s="259"/>
      <c r="J1285" s="256"/>
      <c r="K1285" s="256"/>
      <c r="L1285" s="260"/>
      <c r="M1285" s="261"/>
      <c r="N1285" s="262"/>
      <c r="O1285" s="262"/>
      <c r="P1285" s="262"/>
      <c r="Q1285" s="262"/>
      <c r="R1285" s="262"/>
      <c r="S1285" s="262"/>
      <c r="T1285" s="263"/>
      <c r="U1285" s="15"/>
      <c r="V1285" s="15"/>
      <c r="W1285" s="15"/>
      <c r="X1285" s="15"/>
      <c r="Y1285" s="15"/>
      <c r="Z1285" s="15"/>
      <c r="AA1285" s="15"/>
      <c r="AB1285" s="15"/>
      <c r="AC1285" s="15"/>
      <c r="AD1285" s="15"/>
      <c r="AE1285" s="15"/>
      <c r="AT1285" s="264" t="s">
        <v>159</v>
      </c>
      <c r="AU1285" s="264" t="s">
        <v>86</v>
      </c>
      <c r="AV1285" s="15" t="s">
        <v>84</v>
      </c>
      <c r="AW1285" s="15" t="s">
        <v>32</v>
      </c>
      <c r="AX1285" s="15" t="s">
        <v>76</v>
      </c>
      <c r="AY1285" s="264" t="s">
        <v>151</v>
      </c>
    </row>
    <row r="1286" s="13" customFormat="1">
      <c r="A1286" s="13"/>
      <c r="B1286" s="232"/>
      <c r="C1286" s="233"/>
      <c r="D1286" s="234" t="s">
        <v>159</v>
      </c>
      <c r="E1286" s="235" t="s">
        <v>1</v>
      </c>
      <c r="F1286" s="236" t="s">
        <v>1395</v>
      </c>
      <c r="G1286" s="233"/>
      <c r="H1286" s="237">
        <v>97.099999999999994</v>
      </c>
      <c r="I1286" s="238"/>
      <c r="J1286" s="233"/>
      <c r="K1286" s="233"/>
      <c r="L1286" s="239"/>
      <c r="M1286" s="240"/>
      <c r="N1286" s="241"/>
      <c r="O1286" s="241"/>
      <c r="P1286" s="241"/>
      <c r="Q1286" s="241"/>
      <c r="R1286" s="241"/>
      <c r="S1286" s="241"/>
      <c r="T1286" s="242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43" t="s">
        <v>159</v>
      </c>
      <c r="AU1286" s="243" t="s">
        <v>86</v>
      </c>
      <c r="AV1286" s="13" t="s">
        <v>86</v>
      </c>
      <c r="AW1286" s="13" t="s">
        <v>32</v>
      </c>
      <c r="AX1286" s="13" t="s">
        <v>76</v>
      </c>
      <c r="AY1286" s="243" t="s">
        <v>151</v>
      </c>
    </row>
    <row r="1287" s="14" customFormat="1">
      <c r="A1287" s="14"/>
      <c r="B1287" s="244"/>
      <c r="C1287" s="245"/>
      <c r="D1287" s="234" t="s">
        <v>159</v>
      </c>
      <c r="E1287" s="246" t="s">
        <v>1</v>
      </c>
      <c r="F1287" s="247" t="s">
        <v>161</v>
      </c>
      <c r="G1287" s="245"/>
      <c r="H1287" s="248">
        <v>153.5</v>
      </c>
      <c r="I1287" s="249"/>
      <c r="J1287" s="245"/>
      <c r="K1287" s="245"/>
      <c r="L1287" s="250"/>
      <c r="M1287" s="251"/>
      <c r="N1287" s="252"/>
      <c r="O1287" s="252"/>
      <c r="P1287" s="252"/>
      <c r="Q1287" s="252"/>
      <c r="R1287" s="252"/>
      <c r="S1287" s="252"/>
      <c r="T1287" s="253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54" t="s">
        <v>159</v>
      </c>
      <c r="AU1287" s="254" t="s">
        <v>86</v>
      </c>
      <c r="AV1287" s="14" t="s">
        <v>158</v>
      </c>
      <c r="AW1287" s="14" t="s">
        <v>32</v>
      </c>
      <c r="AX1287" s="14" t="s">
        <v>84</v>
      </c>
      <c r="AY1287" s="254" t="s">
        <v>151</v>
      </c>
    </row>
    <row r="1288" s="2" customFormat="1" ht="21.75" customHeight="1">
      <c r="A1288" s="39"/>
      <c r="B1288" s="40"/>
      <c r="C1288" s="219" t="s">
        <v>1396</v>
      </c>
      <c r="D1288" s="219" t="s">
        <v>153</v>
      </c>
      <c r="E1288" s="220" t="s">
        <v>1397</v>
      </c>
      <c r="F1288" s="221" t="s">
        <v>1398</v>
      </c>
      <c r="G1288" s="222" t="s">
        <v>232</v>
      </c>
      <c r="H1288" s="223">
        <v>153.5</v>
      </c>
      <c r="I1288" s="224"/>
      <c r="J1288" s="225">
        <f>ROUND(I1288*H1288,2)</f>
        <v>0</v>
      </c>
      <c r="K1288" s="221" t="s">
        <v>157</v>
      </c>
      <c r="L1288" s="45"/>
      <c r="M1288" s="226" t="s">
        <v>1</v>
      </c>
      <c r="N1288" s="227" t="s">
        <v>41</v>
      </c>
      <c r="O1288" s="92"/>
      <c r="P1288" s="228">
        <f>O1288*H1288</f>
        <v>0</v>
      </c>
      <c r="Q1288" s="228">
        <v>0</v>
      </c>
      <c r="R1288" s="228">
        <f>Q1288*H1288</f>
        <v>0</v>
      </c>
      <c r="S1288" s="228">
        <v>0</v>
      </c>
      <c r="T1288" s="229">
        <f>S1288*H1288</f>
        <v>0</v>
      </c>
      <c r="U1288" s="39"/>
      <c r="V1288" s="39"/>
      <c r="W1288" s="39"/>
      <c r="X1288" s="39"/>
      <c r="Y1288" s="39"/>
      <c r="Z1288" s="39"/>
      <c r="AA1288" s="39"/>
      <c r="AB1288" s="39"/>
      <c r="AC1288" s="39"/>
      <c r="AD1288" s="39"/>
      <c r="AE1288" s="39"/>
      <c r="AR1288" s="230" t="s">
        <v>199</v>
      </c>
      <c r="AT1288" s="230" t="s">
        <v>153</v>
      </c>
      <c r="AU1288" s="230" t="s">
        <v>86</v>
      </c>
      <c r="AY1288" s="18" t="s">
        <v>151</v>
      </c>
      <c r="BE1288" s="231">
        <f>IF(N1288="základní",J1288,0)</f>
        <v>0</v>
      </c>
      <c r="BF1288" s="231">
        <f>IF(N1288="snížená",J1288,0)</f>
        <v>0</v>
      </c>
      <c r="BG1288" s="231">
        <f>IF(N1288="zákl. přenesená",J1288,0)</f>
        <v>0</v>
      </c>
      <c r="BH1288" s="231">
        <f>IF(N1288="sníž. přenesená",J1288,0)</f>
        <v>0</v>
      </c>
      <c r="BI1288" s="231">
        <f>IF(N1288="nulová",J1288,0)</f>
        <v>0</v>
      </c>
      <c r="BJ1288" s="18" t="s">
        <v>84</v>
      </c>
      <c r="BK1288" s="231">
        <f>ROUND(I1288*H1288,2)</f>
        <v>0</v>
      </c>
      <c r="BL1288" s="18" t="s">
        <v>199</v>
      </c>
      <c r="BM1288" s="230" t="s">
        <v>1399</v>
      </c>
    </row>
    <row r="1289" s="2" customFormat="1">
      <c r="A1289" s="39"/>
      <c r="B1289" s="40"/>
      <c r="C1289" s="219" t="s">
        <v>820</v>
      </c>
      <c r="D1289" s="219" t="s">
        <v>153</v>
      </c>
      <c r="E1289" s="220" t="s">
        <v>1400</v>
      </c>
      <c r="F1289" s="221" t="s">
        <v>1401</v>
      </c>
      <c r="G1289" s="222" t="s">
        <v>232</v>
      </c>
      <c r="H1289" s="223">
        <v>153.5</v>
      </c>
      <c r="I1289" s="224"/>
      <c r="J1289" s="225">
        <f>ROUND(I1289*H1289,2)</f>
        <v>0</v>
      </c>
      <c r="K1289" s="221" t="s">
        <v>157</v>
      </c>
      <c r="L1289" s="45"/>
      <c r="M1289" s="226" t="s">
        <v>1</v>
      </c>
      <c r="N1289" s="227" t="s">
        <v>41</v>
      </c>
      <c r="O1289" s="92"/>
      <c r="P1289" s="228">
        <f>O1289*H1289</f>
        <v>0</v>
      </c>
      <c r="Q1289" s="228">
        <v>0</v>
      </c>
      <c r="R1289" s="228">
        <f>Q1289*H1289</f>
        <v>0</v>
      </c>
      <c r="S1289" s="228">
        <v>0</v>
      </c>
      <c r="T1289" s="229">
        <f>S1289*H1289</f>
        <v>0</v>
      </c>
      <c r="U1289" s="39"/>
      <c r="V1289" s="39"/>
      <c r="W1289" s="39"/>
      <c r="X1289" s="39"/>
      <c r="Y1289" s="39"/>
      <c r="Z1289" s="39"/>
      <c r="AA1289" s="39"/>
      <c r="AB1289" s="39"/>
      <c r="AC1289" s="39"/>
      <c r="AD1289" s="39"/>
      <c r="AE1289" s="39"/>
      <c r="AR1289" s="230" t="s">
        <v>199</v>
      </c>
      <c r="AT1289" s="230" t="s">
        <v>153</v>
      </c>
      <c r="AU1289" s="230" t="s">
        <v>86</v>
      </c>
      <c r="AY1289" s="18" t="s">
        <v>151</v>
      </c>
      <c r="BE1289" s="231">
        <f>IF(N1289="základní",J1289,0)</f>
        <v>0</v>
      </c>
      <c r="BF1289" s="231">
        <f>IF(N1289="snížená",J1289,0)</f>
        <v>0</v>
      </c>
      <c r="BG1289" s="231">
        <f>IF(N1289="zákl. přenesená",J1289,0)</f>
        <v>0</v>
      </c>
      <c r="BH1289" s="231">
        <f>IF(N1289="sníž. přenesená",J1289,0)</f>
        <v>0</v>
      </c>
      <c r="BI1289" s="231">
        <f>IF(N1289="nulová",J1289,0)</f>
        <v>0</v>
      </c>
      <c r="BJ1289" s="18" t="s">
        <v>84</v>
      </c>
      <c r="BK1289" s="231">
        <f>ROUND(I1289*H1289,2)</f>
        <v>0</v>
      </c>
      <c r="BL1289" s="18" t="s">
        <v>199</v>
      </c>
      <c r="BM1289" s="230" t="s">
        <v>1402</v>
      </c>
    </row>
    <row r="1290" s="15" customFormat="1">
      <c r="A1290" s="15"/>
      <c r="B1290" s="255"/>
      <c r="C1290" s="256"/>
      <c r="D1290" s="234" t="s">
        <v>159</v>
      </c>
      <c r="E1290" s="257" t="s">
        <v>1</v>
      </c>
      <c r="F1290" s="258" t="s">
        <v>1392</v>
      </c>
      <c r="G1290" s="256"/>
      <c r="H1290" s="257" t="s">
        <v>1</v>
      </c>
      <c r="I1290" s="259"/>
      <c r="J1290" s="256"/>
      <c r="K1290" s="256"/>
      <c r="L1290" s="260"/>
      <c r="M1290" s="261"/>
      <c r="N1290" s="262"/>
      <c r="O1290" s="262"/>
      <c r="P1290" s="262"/>
      <c r="Q1290" s="262"/>
      <c r="R1290" s="262"/>
      <c r="S1290" s="262"/>
      <c r="T1290" s="263"/>
      <c r="U1290" s="15"/>
      <c r="V1290" s="15"/>
      <c r="W1290" s="15"/>
      <c r="X1290" s="15"/>
      <c r="Y1290" s="15"/>
      <c r="Z1290" s="15"/>
      <c r="AA1290" s="15"/>
      <c r="AB1290" s="15"/>
      <c r="AC1290" s="15"/>
      <c r="AD1290" s="15"/>
      <c r="AE1290" s="15"/>
      <c r="AT1290" s="264" t="s">
        <v>159</v>
      </c>
      <c r="AU1290" s="264" t="s">
        <v>86</v>
      </c>
      <c r="AV1290" s="15" t="s">
        <v>84</v>
      </c>
      <c r="AW1290" s="15" t="s">
        <v>32</v>
      </c>
      <c r="AX1290" s="15" t="s">
        <v>76</v>
      </c>
      <c r="AY1290" s="264" t="s">
        <v>151</v>
      </c>
    </row>
    <row r="1291" s="13" customFormat="1">
      <c r="A1291" s="13"/>
      <c r="B1291" s="232"/>
      <c r="C1291" s="233"/>
      <c r="D1291" s="234" t="s">
        <v>159</v>
      </c>
      <c r="E1291" s="235" t="s">
        <v>1</v>
      </c>
      <c r="F1291" s="236" t="s">
        <v>1393</v>
      </c>
      <c r="G1291" s="233"/>
      <c r="H1291" s="237">
        <v>56.399999999999999</v>
      </c>
      <c r="I1291" s="238"/>
      <c r="J1291" s="233"/>
      <c r="K1291" s="233"/>
      <c r="L1291" s="239"/>
      <c r="M1291" s="240"/>
      <c r="N1291" s="241"/>
      <c r="O1291" s="241"/>
      <c r="P1291" s="241"/>
      <c r="Q1291" s="241"/>
      <c r="R1291" s="241"/>
      <c r="S1291" s="241"/>
      <c r="T1291" s="242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43" t="s">
        <v>159</v>
      </c>
      <c r="AU1291" s="243" t="s">
        <v>86</v>
      </c>
      <c r="AV1291" s="13" t="s">
        <v>86</v>
      </c>
      <c r="AW1291" s="13" t="s">
        <v>32</v>
      </c>
      <c r="AX1291" s="13" t="s">
        <v>76</v>
      </c>
      <c r="AY1291" s="243" t="s">
        <v>151</v>
      </c>
    </row>
    <row r="1292" s="15" customFormat="1">
      <c r="A1292" s="15"/>
      <c r="B1292" s="255"/>
      <c r="C1292" s="256"/>
      <c r="D1292" s="234" t="s">
        <v>159</v>
      </c>
      <c r="E1292" s="257" t="s">
        <v>1</v>
      </c>
      <c r="F1292" s="258" t="s">
        <v>1394</v>
      </c>
      <c r="G1292" s="256"/>
      <c r="H1292" s="257" t="s">
        <v>1</v>
      </c>
      <c r="I1292" s="259"/>
      <c r="J1292" s="256"/>
      <c r="K1292" s="256"/>
      <c r="L1292" s="260"/>
      <c r="M1292" s="261"/>
      <c r="N1292" s="262"/>
      <c r="O1292" s="262"/>
      <c r="P1292" s="262"/>
      <c r="Q1292" s="262"/>
      <c r="R1292" s="262"/>
      <c r="S1292" s="262"/>
      <c r="T1292" s="263"/>
      <c r="U1292" s="15"/>
      <c r="V1292" s="15"/>
      <c r="W1292" s="15"/>
      <c r="X1292" s="15"/>
      <c r="Y1292" s="15"/>
      <c r="Z1292" s="15"/>
      <c r="AA1292" s="15"/>
      <c r="AB1292" s="15"/>
      <c r="AC1292" s="15"/>
      <c r="AD1292" s="15"/>
      <c r="AE1292" s="15"/>
      <c r="AT1292" s="264" t="s">
        <v>159</v>
      </c>
      <c r="AU1292" s="264" t="s">
        <v>86</v>
      </c>
      <c r="AV1292" s="15" t="s">
        <v>84</v>
      </c>
      <c r="AW1292" s="15" t="s">
        <v>32</v>
      </c>
      <c r="AX1292" s="15" t="s">
        <v>76</v>
      </c>
      <c r="AY1292" s="264" t="s">
        <v>151</v>
      </c>
    </row>
    <row r="1293" s="13" customFormat="1">
      <c r="A1293" s="13"/>
      <c r="B1293" s="232"/>
      <c r="C1293" s="233"/>
      <c r="D1293" s="234" t="s">
        <v>159</v>
      </c>
      <c r="E1293" s="235" t="s">
        <v>1</v>
      </c>
      <c r="F1293" s="236" t="s">
        <v>1395</v>
      </c>
      <c r="G1293" s="233"/>
      <c r="H1293" s="237">
        <v>97.099999999999994</v>
      </c>
      <c r="I1293" s="238"/>
      <c r="J1293" s="233"/>
      <c r="K1293" s="233"/>
      <c r="L1293" s="239"/>
      <c r="M1293" s="240"/>
      <c r="N1293" s="241"/>
      <c r="O1293" s="241"/>
      <c r="P1293" s="241"/>
      <c r="Q1293" s="241"/>
      <c r="R1293" s="241"/>
      <c r="S1293" s="241"/>
      <c r="T1293" s="242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43" t="s">
        <v>159</v>
      </c>
      <c r="AU1293" s="243" t="s">
        <v>86</v>
      </c>
      <c r="AV1293" s="13" t="s">
        <v>86</v>
      </c>
      <c r="AW1293" s="13" t="s">
        <v>32</v>
      </c>
      <c r="AX1293" s="13" t="s">
        <v>76</v>
      </c>
      <c r="AY1293" s="243" t="s">
        <v>151</v>
      </c>
    </row>
    <row r="1294" s="14" customFormat="1">
      <c r="A1294" s="14"/>
      <c r="B1294" s="244"/>
      <c r="C1294" s="245"/>
      <c r="D1294" s="234" t="s">
        <v>159</v>
      </c>
      <c r="E1294" s="246" t="s">
        <v>1</v>
      </c>
      <c r="F1294" s="247" t="s">
        <v>161</v>
      </c>
      <c r="G1294" s="245"/>
      <c r="H1294" s="248">
        <v>153.5</v>
      </c>
      <c r="I1294" s="249"/>
      <c r="J1294" s="245"/>
      <c r="K1294" s="245"/>
      <c r="L1294" s="250"/>
      <c r="M1294" s="251"/>
      <c r="N1294" s="252"/>
      <c r="O1294" s="252"/>
      <c r="P1294" s="252"/>
      <c r="Q1294" s="252"/>
      <c r="R1294" s="252"/>
      <c r="S1294" s="252"/>
      <c r="T1294" s="253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54" t="s">
        <v>159</v>
      </c>
      <c r="AU1294" s="254" t="s">
        <v>86</v>
      </c>
      <c r="AV1294" s="14" t="s">
        <v>158</v>
      </c>
      <c r="AW1294" s="14" t="s">
        <v>32</v>
      </c>
      <c r="AX1294" s="14" t="s">
        <v>84</v>
      </c>
      <c r="AY1294" s="254" t="s">
        <v>151</v>
      </c>
    </row>
    <row r="1295" s="2" customFormat="1" ht="16.5" customHeight="1">
      <c r="A1295" s="39"/>
      <c r="B1295" s="40"/>
      <c r="C1295" s="219" t="s">
        <v>1403</v>
      </c>
      <c r="D1295" s="219" t="s">
        <v>153</v>
      </c>
      <c r="E1295" s="220" t="s">
        <v>1404</v>
      </c>
      <c r="F1295" s="221" t="s">
        <v>1405</v>
      </c>
      <c r="G1295" s="222" t="s">
        <v>232</v>
      </c>
      <c r="H1295" s="223">
        <v>153.5</v>
      </c>
      <c r="I1295" s="224"/>
      <c r="J1295" s="225">
        <f>ROUND(I1295*H1295,2)</f>
        <v>0</v>
      </c>
      <c r="K1295" s="221" t="s">
        <v>157</v>
      </c>
      <c r="L1295" s="45"/>
      <c r="M1295" s="226" t="s">
        <v>1</v>
      </c>
      <c r="N1295" s="227" t="s">
        <v>41</v>
      </c>
      <c r="O1295" s="92"/>
      <c r="P1295" s="228">
        <f>O1295*H1295</f>
        <v>0</v>
      </c>
      <c r="Q1295" s="228">
        <v>0</v>
      </c>
      <c r="R1295" s="228">
        <f>Q1295*H1295</f>
        <v>0</v>
      </c>
      <c r="S1295" s="228">
        <v>0</v>
      </c>
      <c r="T1295" s="229">
        <f>S1295*H1295</f>
        <v>0</v>
      </c>
      <c r="U1295" s="39"/>
      <c r="V1295" s="39"/>
      <c r="W1295" s="39"/>
      <c r="X1295" s="39"/>
      <c r="Y1295" s="39"/>
      <c r="Z1295" s="39"/>
      <c r="AA1295" s="39"/>
      <c r="AB1295" s="39"/>
      <c r="AC1295" s="39"/>
      <c r="AD1295" s="39"/>
      <c r="AE1295" s="39"/>
      <c r="AR1295" s="230" t="s">
        <v>199</v>
      </c>
      <c r="AT1295" s="230" t="s">
        <v>153</v>
      </c>
      <c r="AU1295" s="230" t="s">
        <v>86</v>
      </c>
      <c r="AY1295" s="18" t="s">
        <v>151</v>
      </c>
      <c r="BE1295" s="231">
        <f>IF(N1295="základní",J1295,0)</f>
        <v>0</v>
      </c>
      <c r="BF1295" s="231">
        <f>IF(N1295="snížená",J1295,0)</f>
        <v>0</v>
      </c>
      <c r="BG1295" s="231">
        <f>IF(N1295="zákl. přenesená",J1295,0)</f>
        <v>0</v>
      </c>
      <c r="BH1295" s="231">
        <f>IF(N1295="sníž. přenesená",J1295,0)</f>
        <v>0</v>
      </c>
      <c r="BI1295" s="231">
        <f>IF(N1295="nulová",J1295,0)</f>
        <v>0</v>
      </c>
      <c r="BJ1295" s="18" t="s">
        <v>84</v>
      </c>
      <c r="BK1295" s="231">
        <f>ROUND(I1295*H1295,2)</f>
        <v>0</v>
      </c>
      <c r="BL1295" s="18" t="s">
        <v>199</v>
      </c>
      <c r="BM1295" s="230" t="s">
        <v>1406</v>
      </c>
    </row>
    <row r="1296" s="15" customFormat="1">
      <c r="A1296" s="15"/>
      <c r="B1296" s="255"/>
      <c r="C1296" s="256"/>
      <c r="D1296" s="234" t="s">
        <v>159</v>
      </c>
      <c r="E1296" s="257" t="s">
        <v>1</v>
      </c>
      <c r="F1296" s="258" t="s">
        <v>1392</v>
      </c>
      <c r="G1296" s="256"/>
      <c r="H1296" s="257" t="s">
        <v>1</v>
      </c>
      <c r="I1296" s="259"/>
      <c r="J1296" s="256"/>
      <c r="K1296" s="256"/>
      <c r="L1296" s="260"/>
      <c r="M1296" s="261"/>
      <c r="N1296" s="262"/>
      <c r="O1296" s="262"/>
      <c r="P1296" s="262"/>
      <c r="Q1296" s="262"/>
      <c r="R1296" s="262"/>
      <c r="S1296" s="262"/>
      <c r="T1296" s="263"/>
      <c r="U1296" s="15"/>
      <c r="V1296" s="15"/>
      <c r="W1296" s="15"/>
      <c r="X1296" s="15"/>
      <c r="Y1296" s="15"/>
      <c r="Z1296" s="15"/>
      <c r="AA1296" s="15"/>
      <c r="AB1296" s="15"/>
      <c r="AC1296" s="15"/>
      <c r="AD1296" s="15"/>
      <c r="AE1296" s="15"/>
      <c r="AT1296" s="264" t="s">
        <v>159</v>
      </c>
      <c r="AU1296" s="264" t="s">
        <v>86</v>
      </c>
      <c r="AV1296" s="15" t="s">
        <v>84</v>
      </c>
      <c r="AW1296" s="15" t="s">
        <v>32</v>
      </c>
      <c r="AX1296" s="15" t="s">
        <v>76</v>
      </c>
      <c r="AY1296" s="264" t="s">
        <v>151</v>
      </c>
    </row>
    <row r="1297" s="13" customFormat="1">
      <c r="A1297" s="13"/>
      <c r="B1297" s="232"/>
      <c r="C1297" s="233"/>
      <c r="D1297" s="234" t="s">
        <v>159</v>
      </c>
      <c r="E1297" s="235" t="s">
        <v>1</v>
      </c>
      <c r="F1297" s="236" t="s">
        <v>1393</v>
      </c>
      <c r="G1297" s="233"/>
      <c r="H1297" s="237">
        <v>56.399999999999999</v>
      </c>
      <c r="I1297" s="238"/>
      <c r="J1297" s="233"/>
      <c r="K1297" s="233"/>
      <c r="L1297" s="239"/>
      <c r="M1297" s="240"/>
      <c r="N1297" s="241"/>
      <c r="O1297" s="241"/>
      <c r="P1297" s="241"/>
      <c r="Q1297" s="241"/>
      <c r="R1297" s="241"/>
      <c r="S1297" s="241"/>
      <c r="T1297" s="242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43" t="s">
        <v>159</v>
      </c>
      <c r="AU1297" s="243" t="s">
        <v>86</v>
      </c>
      <c r="AV1297" s="13" t="s">
        <v>86</v>
      </c>
      <c r="AW1297" s="13" t="s">
        <v>32</v>
      </c>
      <c r="AX1297" s="13" t="s">
        <v>76</v>
      </c>
      <c r="AY1297" s="243" t="s">
        <v>151</v>
      </c>
    </row>
    <row r="1298" s="15" customFormat="1">
      <c r="A1298" s="15"/>
      <c r="B1298" s="255"/>
      <c r="C1298" s="256"/>
      <c r="D1298" s="234" t="s">
        <v>159</v>
      </c>
      <c r="E1298" s="257" t="s">
        <v>1</v>
      </c>
      <c r="F1298" s="258" t="s">
        <v>1394</v>
      </c>
      <c r="G1298" s="256"/>
      <c r="H1298" s="257" t="s">
        <v>1</v>
      </c>
      <c r="I1298" s="259"/>
      <c r="J1298" s="256"/>
      <c r="K1298" s="256"/>
      <c r="L1298" s="260"/>
      <c r="M1298" s="261"/>
      <c r="N1298" s="262"/>
      <c r="O1298" s="262"/>
      <c r="P1298" s="262"/>
      <c r="Q1298" s="262"/>
      <c r="R1298" s="262"/>
      <c r="S1298" s="262"/>
      <c r="T1298" s="263"/>
      <c r="U1298" s="15"/>
      <c r="V1298" s="15"/>
      <c r="W1298" s="15"/>
      <c r="X1298" s="15"/>
      <c r="Y1298" s="15"/>
      <c r="Z1298" s="15"/>
      <c r="AA1298" s="15"/>
      <c r="AB1298" s="15"/>
      <c r="AC1298" s="15"/>
      <c r="AD1298" s="15"/>
      <c r="AE1298" s="15"/>
      <c r="AT1298" s="264" t="s">
        <v>159</v>
      </c>
      <c r="AU1298" s="264" t="s">
        <v>86</v>
      </c>
      <c r="AV1298" s="15" t="s">
        <v>84</v>
      </c>
      <c r="AW1298" s="15" t="s">
        <v>32</v>
      </c>
      <c r="AX1298" s="15" t="s">
        <v>76</v>
      </c>
      <c r="AY1298" s="264" t="s">
        <v>151</v>
      </c>
    </row>
    <row r="1299" s="13" customFormat="1">
      <c r="A1299" s="13"/>
      <c r="B1299" s="232"/>
      <c r="C1299" s="233"/>
      <c r="D1299" s="234" t="s">
        <v>159</v>
      </c>
      <c r="E1299" s="235" t="s">
        <v>1</v>
      </c>
      <c r="F1299" s="236" t="s">
        <v>1395</v>
      </c>
      <c r="G1299" s="233"/>
      <c r="H1299" s="237">
        <v>97.099999999999994</v>
      </c>
      <c r="I1299" s="238"/>
      <c r="J1299" s="233"/>
      <c r="K1299" s="233"/>
      <c r="L1299" s="239"/>
      <c r="M1299" s="240"/>
      <c r="N1299" s="241"/>
      <c r="O1299" s="241"/>
      <c r="P1299" s="241"/>
      <c r="Q1299" s="241"/>
      <c r="R1299" s="241"/>
      <c r="S1299" s="241"/>
      <c r="T1299" s="242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243" t="s">
        <v>159</v>
      </c>
      <c r="AU1299" s="243" t="s">
        <v>86</v>
      </c>
      <c r="AV1299" s="13" t="s">
        <v>86</v>
      </c>
      <c r="AW1299" s="13" t="s">
        <v>32</v>
      </c>
      <c r="AX1299" s="13" t="s">
        <v>76</v>
      </c>
      <c r="AY1299" s="243" t="s">
        <v>151</v>
      </c>
    </row>
    <row r="1300" s="14" customFormat="1">
      <c r="A1300" s="14"/>
      <c r="B1300" s="244"/>
      <c r="C1300" s="245"/>
      <c r="D1300" s="234" t="s">
        <v>159</v>
      </c>
      <c r="E1300" s="246" t="s">
        <v>1</v>
      </c>
      <c r="F1300" s="247" t="s">
        <v>161</v>
      </c>
      <c r="G1300" s="245"/>
      <c r="H1300" s="248">
        <v>153.5</v>
      </c>
      <c r="I1300" s="249"/>
      <c r="J1300" s="245"/>
      <c r="K1300" s="245"/>
      <c r="L1300" s="250"/>
      <c r="M1300" s="251"/>
      <c r="N1300" s="252"/>
      <c r="O1300" s="252"/>
      <c r="P1300" s="252"/>
      <c r="Q1300" s="252"/>
      <c r="R1300" s="252"/>
      <c r="S1300" s="252"/>
      <c r="T1300" s="253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54" t="s">
        <v>159</v>
      </c>
      <c r="AU1300" s="254" t="s">
        <v>86</v>
      </c>
      <c r="AV1300" s="14" t="s">
        <v>158</v>
      </c>
      <c r="AW1300" s="14" t="s">
        <v>32</v>
      </c>
      <c r="AX1300" s="14" t="s">
        <v>84</v>
      </c>
      <c r="AY1300" s="254" t="s">
        <v>151</v>
      </c>
    </row>
    <row r="1301" s="2" customFormat="1" ht="21.75" customHeight="1">
      <c r="A1301" s="39"/>
      <c r="B1301" s="40"/>
      <c r="C1301" s="265" t="s">
        <v>824</v>
      </c>
      <c r="D1301" s="265" t="s">
        <v>219</v>
      </c>
      <c r="E1301" s="266" t="s">
        <v>1407</v>
      </c>
      <c r="F1301" s="267" t="s">
        <v>1408</v>
      </c>
      <c r="G1301" s="268" t="s">
        <v>232</v>
      </c>
      <c r="H1301" s="269">
        <v>176.81</v>
      </c>
      <c r="I1301" s="270"/>
      <c r="J1301" s="271">
        <f>ROUND(I1301*H1301,2)</f>
        <v>0</v>
      </c>
      <c r="K1301" s="267" t="s">
        <v>157</v>
      </c>
      <c r="L1301" s="272"/>
      <c r="M1301" s="273" t="s">
        <v>1</v>
      </c>
      <c r="N1301" s="274" t="s">
        <v>41</v>
      </c>
      <c r="O1301" s="92"/>
      <c r="P1301" s="228">
        <f>O1301*H1301</f>
        <v>0</v>
      </c>
      <c r="Q1301" s="228">
        <v>0</v>
      </c>
      <c r="R1301" s="228">
        <f>Q1301*H1301</f>
        <v>0</v>
      </c>
      <c r="S1301" s="228">
        <v>0</v>
      </c>
      <c r="T1301" s="229">
        <f>S1301*H1301</f>
        <v>0</v>
      </c>
      <c r="U1301" s="39"/>
      <c r="V1301" s="39"/>
      <c r="W1301" s="39"/>
      <c r="X1301" s="39"/>
      <c r="Y1301" s="39"/>
      <c r="Z1301" s="39"/>
      <c r="AA1301" s="39"/>
      <c r="AB1301" s="39"/>
      <c r="AC1301" s="39"/>
      <c r="AD1301" s="39"/>
      <c r="AE1301" s="39"/>
      <c r="AR1301" s="230" t="s">
        <v>245</v>
      </c>
      <c r="AT1301" s="230" t="s">
        <v>219</v>
      </c>
      <c r="AU1301" s="230" t="s">
        <v>86</v>
      </c>
      <c r="AY1301" s="18" t="s">
        <v>151</v>
      </c>
      <c r="BE1301" s="231">
        <f>IF(N1301="základní",J1301,0)</f>
        <v>0</v>
      </c>
      <c r="BF1301" s="231">
        <f>IF(N1301="snížená",J1301,0)</f>
        <v>0</v>
      </c>
      <c r="BG1301" s="231">
        <f>IF(N1301="zákl. přenesená",J1301,0)</f>
        <v>0</v>
      </c>
      <c r="BH1301" s="231">
        <f>IF(N1301="sníž. přenesená",J1301,0)</f>
        <v>0</v>
      </c>
      <c r="BI1301" s="231">
        <f>IF(N1301="nulová",J1301,0)</f>
        <v>0</v>
      </c>
      <c r="BJ1301" s="18" t="s">
        <v>84</v>
      </c>
      <c r="BK1301" s="231">
        <f>ROUND(I1301*H1301,2)</f>
        <v>0</v>
      </c>
      <c r="BL1301" s="18" t="s">
        <v>199</v>
      </c>
      <c r="BM1301" s="230" t="s">
        <v>1409</v>
      </c>
    </row>
    <row r="1302" s="15" customFormat="1">
      <c r="A1302" s="15"/>
      <c r="B1302" s="255"/>
      <c r="C1302" s="256"/>
      <c r="D1302" s="234" t="s">
        <v>159</v>
      </c>
      <c r="E1302" s="257" t="s">
        <v>1</v>
      </c>
      <c r="F1302" s="258" t="s">
        <v>1410</v>
      </c>
      <c r="G1302" s="256"/>
      <c r="H1302" s="257" t="s">
        <v>1</v>
      </c>
      <c r="I1302" s="259"/>
      <c r="J1302" s="256"/>
      <c r="K1302" s="256"/>
      <c r="L1302" s="260"/>
      <c r="M1302" s="261"/>
      <c r="N1302" s="262"/>
      <c r="O1302" s="262"/>
      <c r="P1302" s="262"/>
      <c r="Q1302" s="262"/>
      <c r="R1302" s="262"/>
      <c r="S1302" s="262"/>
      <c r="T1302" s="263"/>
      <c r="U1302" s="15"/>
      <c r="V1302" s="15"/>
      <c r="W1302" s="15"/>
      <c r="X1302" s="15"/>
      <c r="Y1302" s="15"/>
      <c r="Z1302" s="15"/>
      <c r="AA1302" s="15"/>
      <c r="AB1302" s="15"/>
      <c r="AC1302" s="15"/>
      <c r="AD1302" s="15"/>
      <c r="AE1302" s="15"/>
      <c r="AT1302" s="264" t="s">
        <v>159</v>
      </c>
      <c r="AU1302" s="264" t="s">
        <v>86</v>
      </c>
      <c r="AV1302" s="15" t="s">
        <v>84</v>
      </c>
      <c r="AW1302" s="15" t="s">
        <v>32</v>
      </c>
      <c r="AX1302" s="15" t="s">
        <v>76</v>
      </c>
      <c r="AY1302" s="264" t="s">
        <v>151</v>
      </c>
    </row>
    <row r="1303" s="13" customFormat="1">
      <c r="A1303" s="13"/>
      <c r="B1303" s="232"/>
      <c r="C1303" s="233"/>
      <c r="D1303" s="234" t="s">
        <v>159</v>
      </c>
      <c r="E1303" s="235" t="s">
        <v>1</v>
      </c>
      <c r="F1303" s="236" t="s">
        <v>1411</v>
      </c>
      <c r="G1303" s="233"/>
      <c r="H1303" s="237">
        <v>168.84999999999999</v>
      </c>
      <c r="I1303" s="238"/>
      <c r="J1303" s="233"/>
      <c r="K1303" s="233"/>
      <c r="L1303" s="239"/>
      <c r="M1303" s="240"/>
      <c r="N1303" s="241"/>
      <c r="O1303" s="241"/>
      <c r="P1303" s="241"/>
      <c r="Q1303" s="241"/>
      <c r="R1303" s="241"/>
      <c r="S1303" s="241"/>
      <c r="T1303" s="242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43" t="s">
        <v>159</v>
      </c>
      <c r="AU1303" s="243" t="s">
        <v>86</v>
      </c>
      <c r="AV1303" s="13" t="s">
        <v>86</v>
      </c>
      <c r="AW1303" s="13" t="s">
        <v>32</v>
      </c>
      <c r="AX1303" s="13" t="s">
        <v>76</v>
      </c>
      <c r="AY1303" s="243" t="s">
        <v>151</v>
      </c>
    </row>
    <row r="1304" s="15" customFormat="1">
      <c r="A1304" s="15"/>
      <c r="B1304" s="255"/>
      <c r="C1304" s="256"/>
      <c r="D1304" s="234" t="s">
        <v>159</v>
      </c>
      <c r="E1304" s="257" t="s">
        <v>1</v>
      </c>
      <c r="F1304" s="258" t="s">
        <v>1412</v>
      </c>
      <c r="G1304" s="256"/>
      <c r="H1304" s="257" t="s">
        <v>1</v>
      </c>
      <c r="I1304" s="259"/>
      <c r="J1304" s="256"/>
      <c r="K1304" s="256"/>
      <c r="L1304" s="260"/>
      <c r="M1304" s="261"/>
      <c r="N1304" s="262"/>
      <c r="O1304" s="262"/>
      <c r="P1304" s="262"/>
      <c r="Q1304" s="262"/>
      <c r="R1304" s="262"/>
      <c r="S1304" s="262"/>
      <c r="T1304" s="263"/>
      <c r="U1304" s="15"/>
      <c r="V1304" s="15"/>
      <c r="W1304" s="15"/>
      <c r="X1304" s="15"/>
      <c r="Y1304" s="15"/>
      <c r="Z1304" s="15"/>
      <c r="AA1304" s="15"/>
      <c r="AB1304" s="15"/>
      <c r="AC1304" s="15"/>
      <c r="AD1304" s="15"/>
      <c r="AE1304" s="15"/>
      <c r="AT1304" s="264" t="s">
        <v>159</v>
      </c>
      <c r="AU1304" s="264" t="s">
        <v>86</v>
      </c>
      <c r="AV1304" s="15" t="s">
        <v>84</v>
      </c>
      <c r="AW1304" s="15" t="s">
        <v>32</v>
      </c>
      <c r="AX1304" s="15" t="s">
        <v>76</v>
      </c>
      <c r="AY1304" s="264" t="s">
        <v>151</v>
      </c>
    </row>
    <row r="1305" s="13" customFormat="1">
      <c r="A1305" s="13"/>
      <c r="B1305" s="232"/>
      <c r="C1305" s="233"/>
      <c r="D1305" s="234" t="s">
        <v>159</v>
      </c>
      <c r="E1305" s="235" t="s">
        <v>1</v>
      </c>
      <c r="F1305" s="236" t="s">
        <v>1413</v>
      </c>
      <c r="G1305" s="233"/>
      <c r="H1305" s="237">
        <v>7.96</v>
      </c>
      <c r="I1305" s="238"/>
      <c r="J1305" s="233"/>
      <c r="K1305" s="233"/>
      <c r="L1305" s="239"/>
      <c r="M1305" s="240"/>
      <c r="N1305" s="241"/>
      <c r="O1305" s="241"/>
      <c r="P1305" s="241"/>
      <c r="Q1305" s="241"/>
      <c r="R1305" s="241"/>
      <c r="S1305" s="241"/>
      <c r="T1305" s="242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43" t="s">
        <v>159</v>
      </c>
      <c r="AU1305" s="243" t="s">
        <v>86</v>
      </c>
      <c r="AV1305" s="13" t="s">
        <v>86</v>
      </c>
      <c r="AW1305" s="13" t="s">
        <v>32</v>
      </c>
      <c r="AX1305" s="13" t="s">
        <v>76</v>
      </c>
      <c r="AY1305" s="243" t="s">
        <v>151</v>
      </c>
    </row>
    <row r="1306" s="14" customFormat="1">
      <c r="A1306" s="14"/>
      <c r="B1306" s="244"/>
      <c r="C1306" s="245"/>
      <c r="D1306" s="234" t="s">
        <v>159</v>
      </c>
      <c r="E1306" s="246" t="s">
        <v>1</v>
      </c>
      <c r="F1306" s="247" t="s">
        <v>161</v>
      </c>
      <c r="G1306" s="245"/>
      <c r="H1306" s="248">
        <v>176.81</v>
      </c>
      <c r="I1306" s="249"/>
      <c r="J1306" s="245"/>
      <c r="K1306" s="245"/>
      <c r="L1306" s="250"/>
      <c r="M1306" s="251"/>
      <c r="N1306" s="252"/>
      <c r="O1306" s="252"/>
      <c r="P1306" s="252"/>
      <c r="Q1306" s="252"/>
      <c r="R1306" s="252"/>
      <c r="S1306" s="252"/>
      <c r="T1306" s="253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54" t="s">
        <v>159</v>
      </c>
      <c r="AU1306" s="254" t="s">
        <v>86</v>
      </c>
      <c r="AV1306" s="14" t="s">
        <v>158</v>
      </c>
      <c r="AW1306" s="14" t="s">
        <v>32</v>
      </c>
      <c r="AX1306" s="14" t="s">
        <v>84</v>
      </c>
      <c r="AY1306" s="254" t="s">
        <v>151</v>
      </c>
    </row>
    <row r="1307" s="2" customFormat="1" ht="16.5" customHeight="1">
      <c r="A1307" s="39"/>
      <c r="B1307" s="40"/>
      <c r="C1307" s="219" t="s">
        <v>1414</v>
      </c>
      <c r="D1307" s="219" t="s">
        <v>153</v>
      </c>
      <c r="E1307" s="220" t="s">
        <v>1415</v>
      </c>
      <c r="F1307" s="221" t="s">
        <v>1416</v>
      </c>
      <c r="G1307" s="222" t="s">
        <v>244</v>
      </c>
      <c r="H1307" s="223">
        <v>144.72</v>
      </c>
      <c r="I1307" s="224"/>
      <c r="J1307" s="225">
        <f>ROUND(I1307*H1307,2)</f>
        <v>0</v>
      </c>
      <c r="K1307" s="221" t="s">
        <v>157</v>
      </c>
      <c r="L1307" s="45"/>
      <c r="M1307" s="226" t="s">
        <v>1</v>
      </c>
      <c r="N1307" s="227" t="s">
        <v>41</v>
      </c>
      <c r="O1307" s="92"/>
      <c r="P1307" s="228">
        <f>O1307*H1307</f>
        <v>0</v>
      </c>
      <c r="Q1307" s="228">
        <v>0</v>
      </c>
      <c r="R1307" s="228">
        <f>Q1307*H1307</f>
        <v>0</v>
      </c>
      <c r="S1307" s="228">
        <v>0</v>
      </c>
      <c r="T1307" s="229">
        <f>S1307*H1307</f>
        <v>0</v>
      </c>
      <c r="U1307" s="39"/>
      <c r="V1307" s="39"/>
      <c r="W1307" s="39"/>
      <c r="X1307" s="39"/>
      <c r="Y1307" s="39"/>
      <c r="Z1307" s="39"/>
      <c r="AA1307" s="39"/>
      <c r="AB1307" s="39"/>
      <c r="AC1307" s="39"/>
      <c r="AD1307" s="39"/>
      <c r="AE1307" s="39"/>
      <c r="AR1307" s="230" t="s">
        <v>199</v>
      </c>
      <c r="AT1307" s="230" t="s">
        <v>153</v>
      </c>
      <c r="AU1307" s="230" t="s">
        <v>86</v>
      </c>
      <c r="AY1307" s="18" t="s">
        <v>151</v>
      </c>
      <c r="BE1307" s="231">
        <f>IF(N1307="základní",J1307,0)</f>
        <v>0</v>
      </c>
      <c r="BF1307" s="231">
        <f>IF(N1307="snížená",J1307,0)</f>
        <v>0</v>
      </c>
      <c r="BG1307" s="231">
        <f>IF(N1307="zákl. přenesená",J1307,0)</f>
        <v>0</v>
      </c>
      <c r="BH1307" s="231">
        <f>IF(N1307="sníž. přenesená",J1307,0)</f>
        <v>0</v>
      </c>
      <c r="BI1307" s="231">
        <f>IF(N1307="nulová",J1307,0)</f>
        <v>0</v>
      </c>
      <c r="BJ1307" s="18" t="s">
        <v>84</v>
      </c>
      <c r="BK1307" s="231">
        <f>ROUND(I1307*H1307,2)</f>
        <v>0</v>
      </c>
      <c r="BL1307" s="18" t="s">
        <v>199</v>
      </c>
      <c r="BM1307" s="230" t="s">
        <v>1417</v>
      </c>
    </row>
    <row r="1308" s="15" customFormat="1">
      <c r="A1308" s="15"/>
      <c r="B1308" s="255"/>
      <c r="C1308" s="256"/>
      <c r="D1308" s="234" t="s">
        <v>159</v>
      </c>
      <c r="E1308" s="257" t="s">
        <v>1</v>
      </c>
      <c r="F1308" s="258" t="s">
        <v>1392</v>
      </c>
      <c r="G1308" s="256"/>
      <c r="H1308" s="257" t="s">
        <v>1</v>
      </c>
      <c r="I1308" s="259"/>
      <c r="J1308" s="256"/>
      <c r="K1308" s="256"/>
      <c r="L1308" s="260"/>
      <c r="M1308" s="261"/>
      <c r="N1308" s="262"/>
      <c r="O1308" s="262"/>
      <c r="P1308" s="262"/>
      <c r="Q1308" s="262"/>
      <c r="R1308" s="262"/>
      <c r="S1308" s="262"/>
      <c r="T1308" s="263"/>
      <c r="U1308" s="15"/>
      <c r="V1308" s="15"/>
      <c r="W1308" s="15"/>
      <c r="X1308" s="15"/>
      <c r="Y1308" s="15"/>
      <c r="Z1308" s="15"/>
      <c r="AA1308" s="15"/>
      <c r="AB1308" s="15"/>
      <c r="AC1308" s="15"/>
      <c r="AD1308" s="15"/>
      <c r="AE1308" s="15"/>
      <c r="AT1308" s="264" t="s">
        <v>159</v>
      </c>
      <c r="AU1308" s="264" t="s">
        <v>86</v>
      </c>
      <c r="AV1308" s="15" t="s">
        <v>84</v>
      </c>
      <c r="AW1308" s="15" t="s">
        <v>32</v>
      </c>
      <c r="AX1308" s="15" t="s">
        <v>76</v>
      </c>
      <c r="AY1308" s="264" t="s">
        <v>151</v>
      </c>
    </row>
    <row r="1309" s="13" customFormat="1">
      <c r="A1309" s="13"/>
      <c r="B1309" s="232"/>
      <c r="C1309" s="233"/>
      <c r="D1309" s="234" t="s">
        <v>159</v>
      </c>
      <c r="E1309" s="235" t="s">
        <v>1</v>
      </c>
      <c r="F1309" s="236" t="s">
        <v>1418</v>
      </c>
      <c r="G1309" s="233"/>
      <c r="H1309" s="237">
        <v>14.539999999999999</v>
      </c>
      <c r="I1309" s="238"/>
      <c r="J1309" s="233"/>
      <c r="K1309" s="233"/>
      <c r="L1309" s="239"/>
      <c r="M1309" s="240"/>
      <c r="N1309" s="241"/>
      <c r="O1309" s="241"/>
      <c r="P1309" s="241"/>
      <c r="Q1309" s="241"/>
      <c r="R1309" s="241"/>
      <c r="S1309" s="241"/>
      <c r="T1309" s="242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43" t="s">
        <v>159</v>
      </c>
      <c r="AU1309" s="243" t="s">
        <v>86</v>
      </c>
      <c r="AV1309" s="13" t="s">
        <v>86</v>
      </c>
      <c r="AW1309" s="13" t="s">
        <v>32</v>
      </c>
      <c r="AX1309" s="13" t="s">
        <v>76</v>
      </c>
      <c r="AY1309" s="243" t="s">
        <v>151</v>
      </c>
    </row>
    <row r="1310" s="13" customFormat="1">
      <c r="A1310" s="13"/>
      <c r="B1310" s="232"/>
      <c r="C1310" s="233"/>
      <c r="D1310" s="234" t="s">
        <v>159</v>
      </c>
      <c r="E1310" s="235" t="s">
        <v>1</v>
      </c>
      <c r="F1310" s="236" t="s">
        <v>1419</v>
      </c>
      <c r="G1310" s="233"/>
      <c r="H1310" s="237">
        <v>17.32</v>
      </c>
      <c r="I1310" s="238"/>
      <c r="J1310" s="233"/>
      <c r="K1310" s="233"/>
      <c r="L1310" s="239"/>
      <c r="M1310" s="240"/>
      <c r="N1310" s="241"/>
      <c r="O1310" s="241"/>
      <c r="P1310" s="241"/>
      <c r="Q1310" s="241"/>
      <c r="R1310" s="241"/>
      <c r="S1310" s="241"/>
      <c r="T1310" s="242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243" t="s">
        <v>159</v>
      </c>
      <c r="AU1310" s="243" t="s">
        <v>86</v>
      </c>
      <c r="AV1310" s="13" t="s">
        <v>86</v>
      </c>
      <c r="AW1310" s="13" t="s">
        <v>32</v>
      </c>
      <c r="AX1310" s="13" t="s">
        <v>76</v>
      </c>
      <c r="AY1310" s="243" t="s">
        <v>151</v>
      </c>
    </row>
    <row r="1311" s="13" customFormat="1">
      <c r="A1311" s="13"/>
      <c r="B1311" s="232"/>
      <c r="C1311" s="233"/>
      <c r="D1311" s="234" t="s">
        <v>159</v>
      </c>
      <c r="E1311" s="235" t="s">
        <v>1</v>
      </c>
      <c r="F1311" s="236" t="s">
        <v>1420</v>
      </c>
      <c r="G1311" s="233"/>
      <c r="H1311" s="237">
        <v>19.32</v>
      </c>
      <c r="I1311" s="238"/>
      <c r="J1311" s="233"/>
      <c r="K1311" s="233"/>
      <c r="L1311" s="239"/>
      <c r="M1311" s="240"/>
      <c r="N1311" s="241"/>
      <c r="O1311" s="241"/>
      <c r="P1311" s="241"/>
      <c r="Q1311" s="241"/>
      <c r="R1311" s="241"/>
      <c r="S1311" s="241"/>
      <c r="T1311" s="242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43" t="s">
        <v>159</v>
      </c>
      <c r="AU1311" s="243" t="s">
        <v>86</v>
      </c>
      <c r="AV1311" s="13" t="s">
        <v>86</v>
      </c>
      <c r="AW1311" s="13" t="s">
        <v>32</v>
      </c>
      <c r="AX1311" s="13" t="s">
        <v>76</v>
      </c>
      <c r="AY1311" s="243" t="s">
        <v>151</v>
      </c>
    </row>
    <row r="1312" s="16" customFormat="1">
      <c r="A1312" s="16"/>
      <c r="B1312" s="275"/>
      <c r="C1312" s="276"/>
      <c r="D1312" s="234" t="s">
        <v>159</v>
      </c>
      <c r="E1312" s="277" t="s">
        <v>1</v>
      </c>
      <c r="F1312" s="278" t="s">
        <v>252</v>
      </c>
      <c r="G1312" s="276"/>
      <c r="H1312" s="279">
        <v>51.18</v>
      </c>
      <c r="I1312" s="280"/>
      <c r="J1312" s="276"/>
      <c r="K1312" s="276"/>
      <c r="L1312" s="281"/>
      <c r="M1312" s="282"/>
      <c r="N1312" s="283"/>
      <c r="O1312" s="283"/>
      <c r="P1312" s="283"/>
      <c r="Q1312" s="283"/>
      <c r="R1312" s="283"/>
      <c r="S1312" s="283"/>
      <c r="T1312" s="284"/>
      <c r="U1312" s="16"/>
      <c r="V1312" s="16"/>
      <c r="W1312" s="16"/>
      <c r="X1312" s="16"/>
      <c r="Y1312" s="16"/>
      <c r="Z1312" s="16"/>
      <c r="AA1312" s="16"/>
      <c r="AB1312" s="16"/>
      <c r="AC1312" s="16"/>
      <c r="AD1312" s="16"/>
      <c r="AE1312" s="16"/>
      <c r="AT1312" s="285" t="s">
        <v>159</v>
      </c>
      <c r="AU1312" s="285" t="s">
        <v>86</v>
      </c>
      <c r="AV1312" s="16" t="s">
        <v>165</v>
      </c>
      <c r="AW1312" s="16" t="s">
        <v>32</v>
      </c>
      <c r="AX1312" s="16" t="s">
        <v>76</v>
      </c>
      <c r="AY1312" s="285" t="s">
        <v>151</v>
      </c>
    </row>
    <row r="1313" s="15" customFormat="1">
      <c r="A1313" s="15"/>
      <c r="B1313" s="255"/>
      <c r="C1313" s="256"/>
      <c r="D1313" s="234" t="s">
        <v>159</v>
      </c>
      <c r="E1313" s="257" t="s">
        <v>1</v>
      </c>
      <c r="F1313" s="258" t="s">
        <v>1394</v>
      </c>
      <c r="G1313" s="256"/>
      <c r="H1313" s="257" t="s">
        <v>1</v>
      </c>
      <c r="I1313" s="259"/>
      <c r="J1313" s="256"/>
      <c r="K1313" s="256"/>
      <c r="L1313" s="260"/>
      <c r="M1313" s="261"/>
      <c r="N1313" s="262"/>
      <c r="O1313" s="262"/>
      <c r="P1313" s="262"/>
      <c r="Q1313" s="262"/>
      <c r="R1313" s="262"/>
      <c r="S1313" s="262"/>
      <c r="T1313" s="263"/>
      <c r="U1313" s="15"/>
      <c r="V1313" s="15"/>
      <c r="W1313" s="15"/>
      <c r="X1313" s="15"/>
      <c r="Y1313" s="15"/>
      <c r="Z1313" s="15"/>
      <c r="AA1313" s="15"/>
      <c r="AB1313" s="15"/>
      <c r="AC1313" s="15"/>
      <c r="AD1313" s="15"/>
      <c r="AE1313" s="15"/>
      <c r="AT1313" s="264" t="s">
        <v>159</v>
      </c>
      <c r="AU1313" s="264" t="s">
        <v>86</v>
      </c>
      <c r="AV1313" s="15" t="s">
        <v>84</v>
      </c>
      <c r="AW1313" s="15" t="s">
        <v>32</v>
      </c>
      <c r="AX1313" s="15" t="s">
        <v>76</v>
      </c>
      <c r="AY1313" s="264" t="s">
        <v>151</v>
      </c>
    </row>
    <row r="1314" s="13" customFormat="1">
      <c r="A1314" s="13"/>
      <c r="B1314" s="232"/>
      <c r="C1314" s="233"/>
      <c r="D1314" s="234" t="s">
        <v>159</v>
      </c>
      <c r="E1314" s="235" t="s">
        <v>1</v>
      </c>
      <c r="F1314" s="236" t="s">
        <v>1421</v>
      </c>
      <c r="G1314" s="233"/>
      <c r="H1314" s="237">
        <v>45.039999999999999</v>
      </c>
      <c r="I1314" s="238"/>
      <c r="J1314" s="233"/>
      <c r="K1314" s="233"/>
      <c r="L1314" s="239"/>
      <c r="M1314" s="240"/>
      <c r="N1314" s="241"/>
      <c r="O1314" s="241"/>
      <c r="P1314" s="241"/>
      <c r="Q1314" s="241"/>
      <c r="R1314" s="241"/>
      <c r="S1314" s="241"/>
      <c r="T1314" s="242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43" t="s">
        <v>159</v>
      </c>
      <c r="AU1314" s="243" t="s">
        <v>86</v>
      </c>
      <c r="AV1314" s="13" t="s">
        <v>86</v>
      </c>
      <c r="AW1314" s="13" t="s">
        <v>32</v>
      </c>
      <c r="AX1314" s="13" t="s">
        <v>76</v>
      </c>
      <c r="AY1314" s="243" t="s">
        <v>151</v>
      </c>
    </row>
    <row r="1315" s="13" customFormat="1">
      <c r="A1315" s="13"/>
      <c r="B1315" s="232"/>
      <c r="C1315" s="233"/>
      <c r="D1315" s="234" t="s">
        <v>159</v>
      </c>
      <c r="E1315" s="235" t="s">
        <v>1</v>
      </c>
      <c r="F1315" s="236" t="s">
        <v>1422</v>
      </c>
      <c r="G1315" s="233"/>
      <c r="H1315" s="237">
        <v>32.600000000000001</v>
      </c>
      <c r="I1315" s="238"/>
      <c r="J1315" s="233"/>
      <c r="K1315" s="233"/>
      <c r="L1315" s="239"/>
      <c r="M1315" s="240"/>
      <c r="N1315" s="241"/>
      <c r="O1315" s="241"/>
      <c r="P1315" s="241"/>
      <c r="Q1315" s="241"/>
      <c r="R1315" s="241"/>
      <c r="S1315" s="241"/>
      <c r="T1315" s="242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43" t="s">
        <v>159</v>
      </c>
      <c r="AU1315" s="243" t="s">
        <v>86</v>
      </c>
      <c r="AV1315" s="13" t="s">
        <v>86</v>
      </c>
      <c r="AW1315" s="13" t="s">
        <v>32</v>
      </c>
      <c r="AX1315" s="13" t="s">
        <v>76</v>
      </c>
      <c r="AY1315" s="243" t="s">
        <v>151</v>
      </c>
    </row>
    <row r="1316" s="13" customFormat="1">
      <c r="A1316" s="13"/>
      <c r="B1316" s="232"/>
      <c r="C1316" s="233"/>
      <c r="D1316" s="234" t="s">
        <v>159</v>
      </c>
      <c r="E1316" s="235" t="s">
        <v>1</v>
      </c>
      <c r="F1316" s="236" t="s">
        <v>1423</v>
      </c>
      <c r="G1316" s="233"/>
      <c r="H1316" s="237">
        <v>15.9</v>
      </c>
      <c r="I1316" s="238"/>
      <c r="J1316" s="233"/>
      <c r="K1316" s="233"/>
      <c r="L1316" s="239"/>
      <c r="M1316" s="240"/>
      <c r="N1316" s="241"/>
      <c r="O1316" s="241"/>
      <c r="P1316" s="241"/>
      <c r="Q1316" s="241"/>
      <c r="R1316" s="241"/>
      <c r="S1316" s="241"/>
      <c r="T1316" s="242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43" t="s">
        <v>159</v>
      </c>
      <c r="AU1316" s="243" t="s">
        <v>86</v>
      </c>
      <c r="AV1316" s="13" t="s">
        <v>86</v>
      </c>
      <c r="AW1316" s="13" t="s">
        <v>32</v>
      </c>
      <c r="AX1316" s="13" t="s">
        <v>76</v>
      </c>
      <c r="AY1316" s="243" t="s">
        <v>151</v>
      </c>
    </row>
    <row r="1317" s="16" customFormat="1">
      <c r="A1317" s="16"/>
      <c r="B1317" s="275"/>
      <c r="C1317" s="276"/>
      <c r="D1317" s="234" t="s">
        <v>159</v>
      </c>
      <c r="E1317" s="277" t="s">
        <v>1</v>
      </c>
      <c r="F1317" s="278" t="s">
        <v>252</v>
      </c>
      <c r="G1317" s="276"/>
      <c r="H1317" s="279">
        <v>93.540000000000006</v>
      </c>
      <c r="I1317" s="280"/>
      <c r="J1317" s="276"/>
      <c r="K1317" s="276"/>
      <c r="L1317" s="281"/>
      <c r="M1317" s="282"/>
      <c r="N1317" s="283"/>
      <c r="O1317" s="283"/>
      <c r="P1317" s="283"/>
      <c r="Q1317" s="283"/>
      <c r="R1317" s="283"/>
      <c r="S1317" s="283"/>
      <c r="T1317" s="284"/>
      <c r="U1317" s="16"/>
      <c r="V1317" s="16"/>
      <c r="W1317" s="16"/>
      <c r="X1317" s="16"/>
      <c r="Y1317" s="16"/>
      <c r="Z1317" s="16"/>
      <c r="AA1317" s="16"/>
      <c r="AB1317" s="16"/>
      <c r="AC1317" s="16"/>
      <c r="AD1317" s="16"/>
      <c r="AE1317" s="16"/>
      <c r="AT1317" s="285" t="s">
        <v>159</v>
      </c>
      <c r="AU1317" s="285" t="s">
        <v>86</v>
      </c>
      <c r="AV1317" s="16" t="s">
        <v>165</v>
      </c>
      <c r="AW1317" s="16" t="s">
        <v>32</v>
      </c>
      <c r="AX1317" s="16" t="s">
        <v>76</v>
      </c>
      <c r="AY1317" s="285" t="s">
        <v>151</v>
      </c>
    </row>
    <row r="1318" s="14" customFormat="1">
      <c r="A1318" s="14"/>
      <c r="B1318" s="244"/>
      <c r="C1318" s="245"/>
      <c r="D1318" s="234" t="s">
        <v>159</v>
      </c>
      <c r="E1318" s="246" t="s">
        <v>1</v>
      </c>
      <c r="F1318" s="247" t="s">
        <v>161</v>
      </c>
      <c r="G1318" s="245"/>
      <c r="H1318" s="248">
        <v>144.72</v>
      </c>
      <c r="I1318" s="249"/>
      <c r="J1318" s="245"/>
      <c r="K1318" s="245"/>
      <c r="L1318" s="250"/>
      <c r="M1318" s="251"/>
      <c r="N1318" s="252"/>
      <c r="O1318" s="252"/>
      <c r="P1318" s="252"/>
      <c r="Q1318" s="252"/>
      <c r="R1318" s="252"/>
      <c r="S1318" s="252"/>
      <c r="T1318" s="253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54" t="s">
        <v>159</v>
      </c>
      <c r="AU1318" s="254" t="s">
        <v>86</v>
      </c>
      <c r="AV1318" s="14" t="s">
        <v>158</v>
      </c>
      <c r="AW1318" s="14" t="s">
        <v>32</v>
      </c>
      <c r="AX1318" s="14" t="s">
        <v>84</v>
      </c>
      <c r="AY1318" s="254" t="s">
        <v>151</v>
      </c>
    </row>
    <row r="1319" s="2" customFormat="1" ht="16.5" customHeight="1">
      <c r="A1319" s="39"/>
      <c r="B1319" s="40"/>
      <c r="C1319" s="265" t="s">
        <v>830</v>
      </c>
      <c r="D1319" s="265" t="s">
        <v>219</v>
      </c>
      <c r="E1319" s="266" t="s">
        <v>1424</v>
      </c>
      <c r="F1319" s="267" t="s">
        <v>1425</v>
      </c>
      <c r="G1319" s="268" t="s">
        <v>244</v>
      </c>
      <c r="H1319" s="269">
        <v>147.614</v>
      </c>
      <c r="I1319" s="270"/>
      <c r="J1319" s="271">
        <f>ROUND(I1319*H1319,2)</f>
        <v>0</v>
      </c>
      <c r="K1319" s="267" t="s">
        <v>157</v>
      </c>
      <c r="L1319" s="272"/>
      <c r="M1319" s="273" t="s">
        <v>1</v>
      </c>
      <c r="N1319" s="274" t="s">
        <v>41</v>
      </c>
      <c r="O1319" s="92"/>
      <c r="P1319" s="228">
        <f>O1319*H1319</f>
        <v>0</v>
      </c>
      <c r="Q1319" s="228">
        <v>0</v>
      </c>
      <c r="R1319" s="228">
        <f>Q1319*H1319</f>
        <v>0</v>
      </c>
      <c r="S1319" s="228">
        <v>0</v>
      </c>
      <c r="T1319" s="229">
        <f>S1319*H1319</f>
        <v>0</v>
      </c>
      <c r="U1319" s="39"/>
      <c r="V1319" s="39"/>
      <c r="W1319" s="39"/>
      <c r="X1319" s="39"/>
      <c r="Y1319" s="39"/>
      <c r="Z1319" s="39"/>
      <c r="AA1319" s="39"/>
      <c r="AB1319" s="39"/>
      <c r="AC1319" s="39"/>
      <c r="AD1319" s="39"/>
      <c r="AE1319" s="39"/>
      <c r="AR1319" s="230" t="s">
        <v>245</v>
      </c>
      <c r="AT1319" s="230" t="s">
        <v>219</v>
      </c>
      <c r="AU1319" s="230" t="s">
        <v>86</v>
      </c>
      <c r="AY1319" s="18" t="s">
        <v>151</v>
      </c>
      <c r="BE1319" s="231">
        <f>IF(N1319="základní",J1319,0)</f>
        <v>0</v>
      </c>
      <c r="BF1319" s="231">
        <f>IF(N1319="snížená",J1319,0)</f>
        <v>0</v>
      </c>
      <c r="BG1319" s="231">
        <f>IF(N1319="zákl. přenesená",J1319,0)</f>
        <v>0</v>
      </c>
      <c r="BH1319" s="231">
        <f>IF(N1319="sníž. přenesená",J1319,0)</f>
        <v>0</v>
      </c>
      <c r="BI1319" s="231">
        <f>IF(N1319="nulová",J1319,0)</f>
        <v>0</v>
      </c>
      <c r="BJ1319" s="18" t="s">
        <v>84</v>
      </c>
      <c r="BK1319" s="231">
        <f>ROUND(I1319*H1319,2)</f>
        <v>0</v>
      </c>
      <c r="BL1319" s="18" t="s">
        <v>199</v>
      </c>
      <c r="BM1319" s="230" t="s">
        <v>1426</v>
      </c>
    </row>
    <row r="1320" s="13" customFormat="1">
      <c r="A1320" s="13"/>
      <c r="B1320" s="232"/>
      <c r="C1320" s="233"/>
      <c r="D1320" s="234" t="s">
        <v>159</v>
      </c>
      <c r="E1320" s="235" t="s">
        <v>1</v>
      </c>
      <c r="F1320" s="236" t="s">
        <v>1427</v>
      </c>
      <c r="G1320" s="233"/>
      <c r="H1320" s="237">
        <v>147.614</v>
      </c>
      <c r="I1320" s="238"/>
      <c r="J1320" s="233"/>
      <c r="K1320" s="233"/>
      <c r="L1320" s="239"/>
      <c r="M1320" s="240"/>
      <c r="N1320" s="241"/>
      <c r="O1320" s="241"/>
      <c r="P1320" s="241"/>
      <c r="Q1320" s="241"/>
      <c r="R1320" s="241"/>
      <c r="S1320" s="241"/>
      <c r="T1320" s="242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43" t="s">
        <v>159</v>
      </c>
      <c r="AU1320" s="243" t="s">
        <v>86</v>
      </c>
      <c r="AV1320" s="13" t="s">
        <v>86</v>
      </c>
      <c r="AW1320" s="13" t="s">
        <v>32</v>
      </c>
      <c r="AX1320" s="13" t="s">
        <v>76</v>
      </c>
      <c r="AY1320" s="243" t="s">
        <v>151</v>
      </c>
    </row>
    <row r="1321" s="14" customFormat="1">
      <c r="A1321" s="14"/>
      <c r="B1321" s="244"/>
      <c r="C1321" s="245"/>
      <c r="D1321" s="234" t="s">
        <v>159</v>
      </c>
      <c r="E1321" s="246" t="s">
        <v>1</v>
      </c>
      <c r="F1321" s="247" t="s">
        <v>161</v>
      </c>
      <c r="G1321" s="245"/>
      <c r="H1321" s="248">
        <v>147.614</v>
      </c>
      <c r="I1321" s="249"/>
      <c r="J1321" s="245"/>
      <c r="K1321" s="245"/>
      <c r="L1321" s="250"/>
      <c r="M1321" s="251"/>
      <c r="N1321" s="252"/>
      <c r="O1321" s="252"/>
      <c r="P1321" s="252"/>
      <c r="Q1321" s="252"/>
      <c r="R1321" s="252"/>
      <c r="S1321" s="252"/>
      <c r="T1321" s="253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54" t="s">
        <v>159</v>
      </c>
      <c r="AU1321" s="254" t="s">
        <v>86</v>
      </c>
      <c r="AV1321" s="14" t="s">
        <v>158</v>
      </c>
      <c r="AW1321" s="14" t="s">
        <v>32</v>
      </c>
      <c r="AX1321" s="14" t="s">
        <v>84</v>
      </c>
      <c r="AY1321" s="254" t="s">
        <v>151</v>
      </c>
    </row>
    <row r="1322" s="2" customFormat="1" ht="16.5" customHeight="1">
      <c r="A1322" s="39"/>
      <c r="B1322" s="40"/>
      <c r="C1322" s="219" t="s">
        <v>1428</v>
      </c>
      <c r="D1322" s="219" t="s">
        <v>153</v>
      </c>
      <c r="E1322" s="220" t="s">
        <v>1429</v>
      </c>
      <c r="F1322" s="221" t="s">
        <v>1430</v>
      </c>
      <c r="G1322" s="222" t="s">
        <v>244</v>
      </c>
      <c r="H1322" s="223">
        <v>144.72</v>
      </c>
      <c r="I1322" s="224"/>
      <c r="J1322" s="225">
        <f>ROUND(I1322*H1322,2)</f>
        <v>0</v>
      </c>
      <c r="K1322" s="221" t="s">
        <v>157</v>
      </c>
      <c r="L1322" s="45"/>
      <c r="M1322" s="226" t="s">
        <v>1</v>
      </c>
      <c r="N1322" s="227" t="s">
        <v>41</v>
      </c>
      <c r="O1322" s="92"/>
      <c r="P1322" s="228">
        <f>O1322*H1322</f>
        <v>0</v>
      </c>
      <c r="Q1322" s="228">
        <v>0</v>
      </c>
      <c r="R1322" s="228">
        <f>Q1322*H1322</f>
        <v>0</v>
      </c>
      <c r="S1322" s="228">
        <v>0</v>
      </c>
      <c r="T1322" s="229">
        <f>S1322*H1322</f>
        <v>0</v>
      </c>
      <c r="U1322" s="39"/>
      <c r="V1322" s="39"/>
      <c r="W1322" s="39"/>
      <c r="X1322" s="39"/>
      <c r="Y1322" s="39"/>
      <c r="Z1322" s="39"/>
      <c r="AA1322" s="39"/>
      <c r="AB1322" s="39"/>
      <c r="AC1322" s="39"/>
      <c r="AD1322" s="39"/>
      <c r="AE1322" s="39"/>
      <c r="AR1322" s="230" t="s">
        <v>199</v>
      </c>
      <c r="AT1322" s="230" t="s">
        <v>153</v>
      </c>
      <c r="AU1322" s="230" t="s">
        <v>86</v>
      </c>
      <c r="AY1322" s="18" t="s">
        <v>151</v>
      </c>
      <c r="BE1322" s="231">
        <f>IF(N1322="základní",J1322,0)</f>
        <v>0</v>
      </c>
      <c r="BF1322" s="231">
        <f>IF(N1322="snížená",J1322,0)</f>
        <v>0</v>
      </c>
      <c r="BG1322" s="231">
        <f>IF(N1322="zákl. přenesená",J1322,0)</f>
        <v>0</v>
      </c>
      <c r="BH1322" s="231">
        <f>IF(N1322="sníž. přenesená",J1322,0)</f>
        <v>0</v>
      </c>
      <c r="BI1322" s="231">
        <f>IF(N1322="nulová",J1322,0)</f>
        <v>0</v>
      </c>
      <c r="BJ1322" s="18" t="s">
        <v>84</v>
      </c>
      <c r="BK1322" s="231">
        <f>ROUND(I1322*H1322,2)</f>
        <v>0</v>
      </c>
      <c r="BL1322" s="18" t="s">
        <v>199</v>
      </c>
      <c r="BM1322" s="230" t="s">
        <v>1431</v>
      </c>
    </row>
    <row r="1323" s="2" customFormat="1">
      <c r="A1323" s="39"/>
      <c r="B1323" s="40"/>
      <c r="C1323" s="219" t="s">
        <v>833</v>
      </c>
      <c r="D1323" s="219" t="s">
        <v>153</v>
      </c>
      <c r="E1323" s="220" t="s">
        <v>1432</v>
      </c>
      <c r="F1323" s="221" t="s">
        <v>1433</v>
      </c>
      <c r="G1323" s="222" t="s">
        <v>215</v>
      </c>
      <c r="H1323" s="223">
        <v>1.764</v>
      </c>
      <c r="I1323" s="224"/>
      <c r="J1323" s="225">
        <f>ROUND(I1323*H1323,2)</f>
        <v>0</v>
      </c>
      <c r="K1323" s="221" t="s">
        <v>157</v>
      </c>
      <c r="L1323" s="45"/>
      <c r="M1323" s="226" t="s">
        <v>1</v>
      </c>
      <c r="N1323" s="227" t="s">
        <v>41</v>
      </c>
      <c r="O1323" s="92"/>
      <c r="P1323" s="228">
        <f>O1323*H1323</f>
        <v>0</v>
      </c>
      <c r="Q1323" s="228">
        <v>0</v>
      </c>
      <c r="R1323" s="228">
        <f>Q1323*H1323</f>
        <v>0</v>
      </c>
      <c r="S1323" s="228">
        <v>0</v>
      </c>
      <c r="T1323" s="229">
        <f>S1323*H1323</f>
        <v>0</v>
      </c>
      <c r="U1323" s="39"/>
      <c r="V1323" s="39"/>
      <c r="W1323" s="39"/>
      <c r="X1323" s="39"/>
      <c r="Y1323" s="39"/>
      <c r="Z1323" s="39"/>
      <c r="AA1323" s="39"/>
      <c r="AB1323" s="39"/>
      <c r="AC1323" s="39"/>
      <c r="AD1323" s="39"/>
      <c r="AE1323" s="39"/>
      <c r="AR1323" s="230" t="s">
        <v>199</v>
      </c>
      <c r="AT1323" s="230" t="s">
        <v>153</v>
      </c>
      <c r="AU1323" s="230" t="s">
        <v>86</v>
      </c>
      <c r="AY1323" s="18" t="s">
        <v>151</v>
      </c>
      <c r="BE1323" s="231">
        <f>IF(N1323="základní",J1323,0)</f>
        <v>0</v>
      </c>
      <c r="BF1323" s="231">
        <f>IF(N1323="snížená",J1323,0)</f>
        <v>0</v>
      </c>
      <c r="BG1323" s="231">
        <f>IF(N1323="zákl. přenesená",J1323,0)</f>
        <v>0</v>
      </c>
      <c r="BH1323" s="231">
        <f>IF(N1323="sníž. přenesená",J1323,0)</f>
        <v>0</v>
      </c>
      <c r="BI1323" s="231">
        <f>IF(N1323="nulová",J1323,0)</f>
        <v>0</v>
      </c>
      <c r="BJ1323" s="18" t="s">
        <v>84</v>
      </c>
      <c r="BK1323" s="231">
        <f>ROUND(I1323*H1323,2)</f>
        <v>0</v>
      </c>
      <c r="BL1323" s="18" t="s">
        <v>199</v>
      </c>
      <c r="BM1323" s="230" t="s">
        <v>1434</v>
      </c>
    </row>
    <row r="1324" s="12" customFormat="1" ht="22.8" customHeight="1">
      <c r="A1324" s="12"/>
      <c r="B1324" s="203"/>
      <c r="C1324" s="204"/>
      <c r="D1324" s="205" t="s">
        <v>75</v>
      </c>
      <c r="E1324" s="217" t="s">
        <v>1435</v>
      </c>
      <c r="F1324" s="217" t="s">
        <v>1436</v>
      </c>
      <c r="G1324" s="204"/>
      <c r="H1324" s="204"/>
      <c r="I1324" s="207"/>
      <c r="J1324" s="218">
        <f>BK1324</f>
        <v>0</v>
      </c>
      <c r="K1324" s="204"/>
      <c r="L1324" s="209"/>
      <c r="M1324" s="210"/>
      <c r="N1324" s="211"/>
      <c r="O1324" s="211"/>
      <c r="P1324" s="212">
        <f>SUM(P1325:P1359)</f>
        <v>0</v>
      </c>
      <c r="Q1324" s="211"/>
      <c r="R1324" s="212">
        <f>SUM(R1325:R1359)</f>
        <v>0</v>
      </c>
      <c r="S1324" s="211"/>
      <c r="T1324" s="213">
        <f>SUM(T1325:T1359)</f>
        <v>0</v>
      </c>
      <c r="U1324" s="12"/>
      <c r="V1324" s="12"/>
      <c r="W1324" s="12"/>
      <c r="X1324" s="12"/>
      <c r="Y1324" s="12"/>
      <c r="Z1324" s="12"/>
      <c r="AA1324" s="12"/>
      <c r="AB1324" s="12"/>
      <c r="AC1324" s="12"/>
      <c r="AD1324" s="12"/>
      <c r="AE1324" s="12"/>
      <c r="AR1324" s="214" t="s">
        <v>86</v>
      </c>
      <c r="AT1324" s="215" t="s">
        <v>75</v>
      </c>
      <c r="AU1324" s="215" t="s">
        <v>84</v>
      </c>
      <c r="AY1324" s="214" t="s">
        <v>151</v>
      </c>
      <c r="BK1324" s="216">
        <f>SUM(BK1325:BK1359)</f>
        <v>0</v>
      </c>
    </row>
    <row r="1325" s="2" customFormat="1">
      <c r="A1325" s="39"/>
      <c r="B1325" s="40"/>
      <c r="C1325" s="219" t="s">
        <v>1437</v>
      </c>
      <c r="D1325" s="219" t="s">
        <v>153</v>
      </c>
      <c r="E1325" s="220" t="s">
        <v>1438</v>
      </c>
      <c r="F1325" s="221" t="s">
        <v>1439</v>
      </c>
      <c r="G1325" s="222" t="s">
        <v>232</v>
      </c>
      <c r="H1325" s="223">
        <v>58.509</v>
      </c>
      <c r="I1325" s="224"/>
      <c r="J1325" s="225">
        <f>ROUND(I1325*H1325,2)</f>
        <v>0</v>
      </c>
      <c r="K1325" s="221" t="s">
        <v>157</v>
      </c>
      <c r="L1325" s="45"/>
      <c r="M1325" s="226" t="s">
        <v>1</v>
      </c>
      <c r="N1325" s="227" t="s">
        <v>41</v>
      </c>
      <c r="O1325" s="92"/>
      <c r="P1325" s="228">
        <f>O1325*H1325</f>
        <v>0</v>
      </c>
      <c r="Q1325" s="228">
        <v>0</v>
      </c>
      <c r="R1325" s="228">
        <f>Q1325*H1325</f>
        <v>0</v>
      </c>
      <c r="S1325" s="228">
        <v>0</v>
      </c>
      <c r="T1325" s="229">
        <f>S1325*H1325</f>
        <v>0</v>
      </c>
      <c r="U1325" s="39"/>
      <c r="V1325" s="39"/>
      <c r="W1325" s="39"/>
      <c r="X1325" s="39"/>
      <c r="Y1325" s="39"/>
      <c r="Z1325" s="39"/>
      <c r="AA1325" s="39"/>
      <c r="AB1325" s="39"/>
      <c r="AC1325" s="39"/>
      <c r="AD1325" s="39"/>
      <c r="AE1325" s="39"/>
      <c r="AR1325" s="230" t="s">
        <v>199</v>
      </c>
      <c r="AT1325" s="230" t="s">
        <v>153</v>
      </c>
      <c r="AU1325" s="230" t="s">
        <v>86</v>
      </c>
      <c r="AY1325" s="18" t="s">
        <v>151</v>
      </c>
      <c r="BE1325" s="231">
        <f>IF(N1325="základní",J1325,0)</f>
        <v>0</v>
      </c>
      <c r="BF1325" s="231">
        <f>IF(N1325="snížená",J1325,0)</f>
        <v>0</v>
      </c>
      <c r="BG1325" s="231">
        <f>IF(N1325="zákl. přenesená",J1325,0)</f>
        <v>0</v>
      </c>
      <c r="BH1325" s="231">
        <f>IF(N1325="sníž. přenesená",J1325,0)</f>
        <v>0</v>
      </c>
      <c r="BI1325" s="231">
        <f>IF(N1325="nulová",J1325,0)</f>
        <v>0</v>
      </c>
      <c r="BJ1325" s="18" t="s">
        <v>84</v>
      </c>
      <c r="BK1325" s="231">
        <f>ROUND(I1325*H1325,2)</f>
        <v>0</v>
      </c>
      <c r="BL1325" s="18" t="s">
        <v>199</v>
      </c>
      <c r="BM1325" s="230" t="s">
        <v>1440</v>
      </c>
    </row>
    <row r="1326" s="15" customFormat="1">
      <c r="A1326" s="15"/>
      <c r="B1326" s="255"/>
      <c r="C1326" s="256"/>
      <c r="D1326" s="234" t="s">
        <v>159</v>
      </c>
      <c r="E1326" s="257" t="s">
        <v>1</v>
      </c>
      <c r="F1326" s="258" t="s">
        <v>534</v>
      </c>
      <c r="G1326" s="256"/>
      <c r="H1326" s="257" t="s">
        <v>1</v>
      </c>
      <c r="I1326" s="259"/>
      <c r="J1326" s="256"/>
      <c r="K1326" s="256"/>
      <c r="L1326" s="260"/>
      <c r="M1326" s="261"/>
      <c r="N1326" s="262"/>
      <c r="O1326" s="262"/>
      <c r="P1326" s="262"/>
      <c r="Q1326" s="262"/>
      <c r="R1326" s="262"/>
      <c r="S1326" s="262"/>
      <c r="T1326" s="263"/>
      <c r="U1326" s="15"/>
      <c r="V1326" s="15"/>
      <c r="W1326" s="15"/>
      <c r="X1326" s="15"/>
      <c r="Y1326" s="15"/>
      <c r="Z1326" s="15"/>
      <c r="AA1326" s="15"/>
      <c r="AB1326" s="15"/>
      <c r="AC1326" s="15"/>
      <c r="AD1326" s="15"/>
      <c r="AE1326" s="15"/>
      <c r="AT1326" s="264" t="s">
        <v>159</v>
      </c>
      <c r="AU1326" s="264" t="s">
        <v>86</v>
      </c>
      <c r="AV1326" s="15" t="s">
        <v>84</v>
      </c>
      <c r="AW1326" s="15" t="s">
        <v>32</v>
      </c>
      <c r="AX1326" s="15" t="s">
        <v>76</v>
      </c>
      <c r="AY1326" s="264" t="s">
        <v>151</v>
      </c>
    </row>
    <row r="1327" s="13" customFormat="1">
      <c r="A1327" s="13"/>
      <c r="B1327" s="232"/>
      <c r="C1327" s="233"/>
      <c r="D1327" s="234" t="s">
        <v>159</v>
      </c>
      <c r="E1327" s="235" t="s">
        <v>1</v>
      </c>
      <c r="F1327" s="236" t="s">
        <v>834</v>
      </c>
      <c r="G1327" s="233"/>
      <c r="H1327" s="237">
        <v>8.4000000000000004</v>
      </c>
      <c r="I1327" s="238"/>
      <c r="J1327" s="233"/>
      <c r="K1327" s="233"/>
      <c r="L1327" s="239"/>
      <c r="M1327" s="240"/>
      <c r="N1327" s="241"/>
      <c r="O1327" s="241"/>
      <c r="P1327" s="241"/>
      <c r="Q1327" s="241"/>
      <c r="R1327" s="241"/>
      <c r="S1327" s="241"/>
      <c r="T1327" s="242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43" t="s">
        <v>159</v>
      </c>
      <c r="AU1327" s="243" t="s">
        <v>86</v>
      </c>
      <c r="AV1327" s="13" t="s">
        <v>86</v>
      </c>
      <c r="AW1327" s="13" t="s">
        <v>32</v>
      </c>
      <c r="AX1327" s="13" t="s">
        <v>76</v>
      </c>
      <c r="AY1327" s="243" t="s">
        <v>151</v>
      </c>
    </row>
    <row r="1328" s="16" customFormat="1">
      <c r="A1328" s="16"/>
      <c r="B1328" s="275"/>
      <c r="C1328" s="276"/>
      <c r="D1328" s="234" t="s">
        <v>159</v>
      </c>
      <c r="E1328" s="277" t="s">
        <v>1</v>
      </c>
      <c r="F1328" s="278" t="s">
        <v>252</v>
      </c>
      <c r="G1328" s="276"/>
      <c r="H1328" s="279">
        <v>8.4000000000000004</v>
      </c>
      <c r="I1328" s="280"/>
      <c r="J1328" s="276"/>
      <c r="K1328" s="276"/>
      <c r="L1328" s="281"/>
      <c r="M1328" s="282"/>
      <c r="N1328" s="283"/>
      <c r="O1328" s="283"/>
      <c r="P1328" s="283"/>
      <c r="Q1328" s="283"/>
      <c r="R1328" s="283"/>
      <c r="S1328" s="283"/>
      <c r="T1328" s="284"/>
      <c r="U1328" s="16"/>
      <c r="V1328" s="16"/>
      <c r="W1328" s="16"/>
      <c r="X1328" s="16"/>
      <c r="Y1328" s="16"/>
      <c r="Z1328" s="16"/>
      <c r="AA1328" s="16"/>
      <c r="AB1328" s="16"/>
      <c r="AC1328" s="16"/>
      <c r="AD1328" s="16"/>
      <c r="AE1328" s="16"/>
      <c r="AT1328" s="285" t="s">
        <v>159</v>
      </c>
      <c r="AU1328" s="285" t="s">
        <v>86</v>
      </c>
      <c r="AV1328" s="16" t="s">
        <v>165</v>
      </c>
      <c r="AW1328" s="16" t="s">
        <v>32</v>
      </c>
      <c r="AX1328" s="16" t="s">
        <v>76</v>
      </c>
      <c r="AY1328" s="285" t="s">
        <v>151</v>
      </c>
    </row>
    <row r="1329" s="15" customFormat="1">
      <c r="A1329" s="15"/>
      <c r="B1329" s="255"/>
      <c r="C1329" s="256"/>
      <c r="D1329" s="234" t="s">
        <v>159</v>
      </c>
      <c r="E1329" s="257" t="s">
        <v>1</v>
      </c>
      <c r="F1329" s="258" t="s">
        <v>1441</v>
      </c>
      <c r="G1329" s="256"/>
      <c r="H1329" s="257" t="s">
        <v>1</v>
      </c>
      <c r="I1329" s="259"/>
      <c r="J1329" s="256"/>
      <c r="K1329" s="256"/>
      <c r="L1329" s="260"/>
      <c r="M1329" s="261"/>
      <c r="N1329" s="262"/>
      <c r="O1329" s="262"/>
      <c r="P1329" s="262"/>
      <c r="Q1329" s="262"/>
      <c r="R1329" s="262"/>
      <c r="S1329" s="262"/>
      <c r="T1329" s="263"/>
      <c r="U1329" s="15"/>
      <c r="V1329" s="15"/>
      <c r="W1329" s="15"/>
      <c r="X1329" s="15"/>
      <c r="Y1329" s="15"/>
      <c r="Z1329" s="15"/>
      <c r="AA1329" s="15"/>
      <c r="AB1329" s="15"/>
      <c r="AC1329" s="15"/>
      <c r="AD1329" s="15"/>
      <c r="AE1329" s="15"/>
      <c r="AT1329" s="264" t="s">
        <v>159</v>
      </c>
      <c r="AU1329" s="264" t="s">
        <v>86</v>
      </c>
      <c r="AV1329" s="15" t="s">
        <v>84</v>
      </c>
      <c r="AW1329" s="15" t="s">
        <v>32</v>
      </c>
      <c r="AX1329" s="15" t="s">
        <v>76</v>
      </c>
      <c r="AY1329" s="264" t="s">
        <v>151</v>
      </c>
    </row>
    <row r="1330" s="13" customFormat="1">
      <c r="A1330" s="13"/>
      <c r="B1330" s="232"/>
      <c r="C1330" s="233"/>
      <c r="D1330" s="234" t="s">
        <v>159</v>
      </c>
      <c r="E1330" s="235" t="s">
        <v>1</v>
      </c>
      <c r="F1330" s="236" t="s">
        <v>1442</v>
      </c>
      <c r="G1330" s="233"/>
      <c r="H1330" s="237">
        <v>1.6200000000000001</v>
      </c>
      <c r="I1330" s="238"/>
      <c r="J1330" s="233"/>
      <c r="K1330" s="233"/>
      <c r="L1330" s="239"/>
      <c r="M1330" s="240"/>
      <c r="N1330" s="241"/>
      <c r="O1330" s="241"/>
      <c r="P1330" s="241"/>
      <c r="Q1330" s="241"/>
      <c r="R1330" s="241"/>
      <c r="S1330" s="241"/>
      <c r="T1330" s="242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43" t="s">
        <v>159</v>
      </c>
      <c r="AU1330" s="243" t="s">
        <v>86</v>
      </c>
      <c r="AV1330" s="13" t="s">
        <v>86</v>
      </c>
      <c r="AW1330" s="13" t="s">
        <v>32</v>
      </c>
      <c r="AX1330" s="13" t="s">
        <v>76</v>
      </c>
      <c r="AY1330" s="243" t="s">
        <v>151</v>
      </c>
    </row>
    <row r="1331" s="13" customFormat="1">
      <c r="A1331" s="13"/>
      <c r="B1331" s="232"/>
      <c r="C1331" s="233"/>
      <c r="D1331" s="234" t="s">
        <v>159</v>
      </c>
      <c r="E1331" s="235" t="s">
        <v>1</v>
      </c>
      <c r="F1331" s="236" t="s">
        <v>1443</v>
      </c>
      <c r="G1331" s="233"/>
      <c r="H1331" s="237">
        <v>8.1699999999999999</v>
      </c>
      <c r="I1331" s="238"/>
      <c r="J1331" s="233"/>
      <c r="K1331" s="233"/>
      <c r="L1331" s="239"/>
      <c r="M1331" s="240"/>
      <c r="N1331" s="241"/>
      <c r="O1331" s="241"/>
      <c r="P1331" s="241"/>
      <c r="Q1331" s="241"/>
      <c r="R1331" s="241"/>
      <c r="S1331" s="241"/>
      <c r="T1331" s="242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43" t="s">
        <v>159</v>
      </c>
      <c r="AU1331" s="243" t="s">
        <v>86</v>
      </c>
      <c r="AV1331" s="13" t="s">
        <v>86</v>
      </c>
      <c r="AW1331" s="13" t="s">
        <v>32</v>
      </c>
      <c r="AX1331" s="13" t="s">
        <v>76</v>
      </c>
      <c r="AY1331" s="243" t="s">
        <v>151</v>
      </c>
    </row>
    <row r="1332" s="13" customFormat="1">
      <c r="A1332" s="13"/>
      <c r="B1332" s="232"/>
      <c r="C1332" s="233"/>
      <c r="D1332" s="234" t="s">
        <v>159</v>
      </c>
      <c r="E1332" s="235" t="s">
        <v>1</v>
      </c>
      <c r="F1332" s="236" t="s">
        <v>1444</v>
      </c>
      <c r="G1332" s="233"/>
      <c r="H1332" s="237">
        <v>10.664</v>
      </c>
      <c r="I1332" s="238"/>
      <c r="J1332" s="233"/>
      <c r="K1332" s="233"/>
      <c r="L1332" s="239"/>
      <c r="M1332" s="240"/>
      <c r="N1332" s="241"/>
      <c r="O1332" s="241"/>
      <c r="P1332" s="241"/>
      <c r="Q1332" s="241"/>
      <c r="R1332" s="241"/>
      <c r="S1332" s="241"/>
      <c r="T1332" s="242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43" t="s">
        <v>159</v>
      </c>
      <c r="AU1332" s="243" t="s">
        <v>86</v>
      </c>
      <c r="AV1332" s="13" t="s">
        <v>86</v>
      </c>
      <c r="AW1332" s="13" t="s">
        <v>32</v>
      </c>
      <c r="AX1332" s="13" t="s">
        <v>76</v>
      </c>
      <c r="AY1332" s="243" t="s">
        <v>151</v>
      </c>
    </row>
    <row r="1333" s="16" customFormat="1">
      <c r="A1333" s="16"/>
      <c r="B1333" s="275"/>
      <c r="C1333" s="276"/>
      <c r="D1333" s="234" t="s">
        <v>159</v>
      </c>
      <c r="E1333" s="277" t="s">
        <v>1</v>
      </c>
      <c r="F1333" s="278" t="s">
        <v>252</v>
      </c>
      <c r="G1333" s="276"/>
      <c r="H1333" s="279">
        <v>20.454000000000001</v>
      </c>
      <c r="I1333" s="280"/>
      <c r="J1333" s="276"/>
      <c r="K1333" s="276"/>
      <c r="L1333" s="281"/>
      <c r="M1333" s="282"/>
      <c r="N1333" s="283"/>
      <c r="O1333" s="283"/>
      <c r="P1333" s="283"/>
      <c r="Q1333" s="283"/>
      <c r="R1333" s="283"/>
      <c r="S1333" s="283"/>
      <c r="T1333" s="284"/>
      <c r="U1333" s="16"/>
      <c r="V1333" s="16"/>
      <c r="W1333" s="16"/>
      <c r="X1333" s="16"/>
      <c r="Y1333" s="16"/>
      <c r="Z1333" s="16"/>
      <c r="AA1333" s="16"/>
      <c r="AB1333" s="16"/>
      <c r="AC1333" s="16"/>
      <c r="AD1333" s="16"/>
      <c r="AE1333" s="16"/>
      <c r="AT1333" s="285" t="s">
        <v>159</v>
      </c>
      <c r="AU1333" s="285" t="s">
        <v>86</v>
      </c>
      <c r="AV1333" s="16" t="s">
        <v>165</v>
      </c>
      <c r="AW1333" s="16" t="s">
        <v>32</v>
      </c>
      <c r="AX1333" s="16" t="s">
        <v>76</v>
      </c>
      <c r="AY1333" s="285" t="s">
        <v>151</v>
      </c>
    </row>
    <row r="1334" s="15" customFormat="1">
      <c r="A1334" s="15"/>
      <c r="B1334" s="255"/>
      <c r="C1334" s="256"/>
      <c r="D1334" s="234" t="s">
        <v>159</v>
      </c>
      <c r="E1334" s="257" t="s">
        <v>1</v>
      </c>
      <c r="F1334" s="258" t="s">
        <v>440</v>
      </c>
      <c r="G1334" s="256"/>
      <c r="H1334" s="257" t="s">
        <v>1</v>
      </c>
      <c r="I1334" s="259"/>
      <c r="J1334" s="256"/>
      <c r="K1334" s="256"/>
      <c r="L1334" s="260"/>
      <c r="M1334" s="261"/>
      <c r="N1334" s="262"/>
      <c r="O1334" s="262"/>
      <c r="P1334" s="262"/>
      <c r="Q1334" s="262"/>
      <c r="R1334" s="262"/>
      <c r="S1334" s="262"/>
      <c r="T1334" s="263"/>
      <c r="U1334" s="15"/>
      <c r="V1334" s="15"/>
      <c r="W1334" s="15"/>
      <c r="X1334" s="15"/>
      <c r="Y1334" s="15"/>
      <c r="Z1334" s="15"/>
      <c r="AA1334" s="15"/>
      <c r="AB1334" s="15"/>
      <c r="AC1334" s="15"/>
      <c r="AD1334" s="15"/>
      <c r="AE1334" s="15"/>
      <c r="AT1334" s="264" t="s">
        <v>159</v>
      </c>
      <c r="AU1334" s="264" t="s">
        <v>86</v>
      </c>
      <c r="AV1334" s="15" t="s">
        <v>84</v>
      </c>
      <c r="AW1334" s="15" t="s">
        <v>32</v>
      </c>
      <c r="AX1334" s="15" t="s">
        <v>76</v>
      </c>
      <c r="AY1334" s="264" t="s">
        <v>151</v>
      </c>
    </row>
    <row r="1335" s="13" customFormat="1">
      <c r="A1335" s="13"/>
      <c r="B1335" s="232"/>
      <c r="C1335" s="233"/>
      <c r="D1335" s="234" t="s">
        <v>159</v>
      </c>
      <c r="E1335" s="235" t="s">
        <v>1</v>
      </c>
      <c r="F1335" s="236" t="s">
        <v>1445</v>
      </c>
      <c r="G1335" s="233"/>
      <c r="H1335" s="237">
        <v>1.9199999999999999</v>
      </c>
      <c r="I1335" s="238"/>
      <c r="J1335" s="233"/>
      <c r="K1335" s="233"/>
      <c r="L1335" s="239"/>
      <c r="M1335" s="240"/>
      <c r="N1335" s="241"/>
      <c r="O1335" s="241"/>
      <c r="P1335" s="241"/>
      <c r="Q1335" s="241"/>
      <c r="R1335" s="241"/>
      <c r="S1335" s="241"/>
      <c r="T1335" s="242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43" t="s">
        <v>159</v>
      </c>
      <c r="AU1335" s="243" t="s">
        <v>86</v>
      </c>
      <c r="AV1335" s="13" t="s">
        <v>86</v>
      </c>
      <c r="AW1335" s="13" t="s">
        <v>32</v>
      </c>
      <c r="AX1335" s="13" t="s">
        <v>76</v>
      </c>
      <c r="AY1335" s="243" t="s">
        <v>151</v>
      </c>
    </row>
    <row r="1336" s="13" customFormat="1">
      <c r="A1336" s="13"/>
      <c r="B1336" s="232"/>
      <c r="C1336" s="233"/>
      <c r="D1336" s="234" t="s">
        <v>159</v>
      </c>
      <c r="E1336" s="235" t="s">
        <v>1</v>
      </c>
      <c r="F1336" s="236" t="s">
        <v>1443</v>
      </c>
      <c r="G1336" s="233"/>
      <c r="H1336" s="237">
        <v>8.1699999999999999</v>
      </c>
      <c r="I1336" s="238"/>
      <c r="J1336" s="233"/>
      <c r="K1336" s="233"/>
      <c r="L1336" s="239"/>
      <c r="M1336" s="240"/>
      <c r="N1336" s="241"/>
      <c r="O1336" s="241"/>
      <c r="P1336" s="241"/>
      <c r="Q1336" s="241"/>
      <c r="R1336" s="241"/>
      <c r="S1336" s="241"/>
      <c r="T1336" s="242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43" t="s">
        <v>159</v>
      </c>
      <c r="AU1336" s="243" t="s">
        <v>86</v>
      </c>
      <c r="AV1336" s="13" t="s">
        <v>86</v>
      </c>
      <c r="AW1336" s="13" t="s">
        <v>32</v>
      </c>
      <c r="AX1336" s="13" t="s">
        <v>76</v>
      </c>
      <c r="AY1336" s="243" t="s">
        <v>151</v>
      </c>
    </row>
    <row r="1337" s="13" customFormat="1">
      <c r="A1337" s="13"/>
      <c r="B1337" s="232"/>
      <c r="C1337" s="233"/>
      <c r="D1337" s="234" t="s">
        <v>159</v>
      </c>
      <c r="E1337" s="235" t="s">
        <v>1</v>
      </c>
      <c r="F1337" s="236" t="s">
        <v>1444</v>
      </c>
      <c r="G1337" s="233"/>
      <c r="H1337" s="237">
        <v>10.664</v>
      </c>
      <c r="I1337" s="238"/>
      <c r="J1337" s="233"/>
      <c r="K1337" s="233"/>
      <c r="L1337" s="239"/>
      <c r="M1337" s="240"/>
      <c r="N1337" s="241"/>
      <c r="O1337" s="241"/>
      <c r="P1337" s="241"/>
      <c r="Q1337" s="241"/>
      <c r="R1337" s="241"/>
      <c r="S1337" s="241"/>
      <c r="T1337" s="242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243" t="s">
        <v>159</v>
      </c>
      <c r="AU1337" s="243" t="s">
        <v>86</v>
      </c>
      <c r="AV1337" s="13" t="s">
        <v>86</v>
      </c>
      <c r="AW1337" s="13" t="s">
        <v>32</v>
      </c>
      <c r="AX1337" s="13" t="s">
        <v>76</v>
      </c>
      <c r="AY1337" s="243" t="s">
        <v>151</v>
      </c>
    </row>
    <row r="1338" s="13" customFormat="1">
      <c r="A1338" s="13"/>
      <c r="B1338" s="232"/>
      <c r="C1338" s="233"/>
      <c r="D1338" s="234" t="s">
        <v>159</v>
      </c>
      <c r="E1338" s="235" t="s">
        <v>1</v>
      </c>
      <c r="F1338" s="236" t="s">
        <v>1446</v>
      </c>
      <c r="G1338" s="233"/>
      <c r="H1338" s="237">
        <v>8.9009999999999998</v>
      </c>
      <c r="I1338" s="238"/>
      <c r="J1338" s="233"/>
      <c r="K1338" s="233"/>
      <c r="L1338" s="239"/>
      <c r="M1338" s="240"/>
      <c r="N1338" s="241"/>
      <c r="O1338" s="241"/>
      <c r="P1338" s="241"/>
      <c r="Q1338" s="241"/>
      <c r="R1338" s="241"/>
      <c r="S1338" s="241"/>
      <c r="T1338" s="242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43" t="s">
        <v>159</v>
      </c>
      <c r="AU1338" s="243" t="s">
        <v>86</v>
      </c>
      <c r="AV1338" s="13" t="s">
        <v>86</v>
      </c>
      <c r="AW1338" s="13" t="s">
        <v>32</v>
      </c>
      <c r="AX1338" s="13" t="s">
        <v>76</v>
      </c>
      <c r="AY1338" s="243" t="s">
        <v>151</v>
      </c>
    </row>
    <row r="1339" s="16" customFormat="1">
      <c r="A1339" s="16"/>
      <c r="B1339" s="275"/>
      <c r="C1339" s="276"/>
      <c r="D1339" s="234" t="s">
        <v>159</v>
      </c>
      <c r="E1339" s="277" t="s">
        <v>1</v>
      </c>
      <c r="F1339" s="278" t="s">
        <v>252</v>
      </c>
      <c r="G1339" s="276"/>
      <c r="H1339" s="279">
        <v>29.655000000000001</v>
      </c>
      <c r="I1339" s="280"/>
      <c r="J1339" s="276"/>
      <c r="K1339" s="276"/>
      <c r="L1339" s="281"/>
      <c r="M1339" s="282"/>
      <c r="N1339" s="283"/>
      <c r="O1339" s="283"/>
      <c r="P1339" s="283"/>
      <c r="Q1339" s="283"/>
      <c r="R1339" s="283"/>
      <c r="S1339" s="283"/>
      <c r="T1339" s="284"/>
      <c r="U1339" s="16"/>
      <c r="V1339" s="16"/>
      <c r="W1339" s="16"/>
      <c r="X1339" s="16"/>
      <c r="Y1339" s="16"/>
      <c r="Z1339" s="16"/>
      <c r="AA1339" s="16"/>
      <c r="AB1339" s="16"/>
      <c r="AC1339" s="16"/>
      <c r="AD1339" s="16"/>
      <c r="AE1339" s="16"/>
      <c r="AT1339" s="285" t="s">
        <v>159</v>
      </c>
      <c r="AU1339" s="285" t="s">
        <v>86</v>
      </c>
      <c r="AV1339" s="16" t="s">
        <v>165</v>
      </c>
      <c r="AW1339" s="16" t="s">
        <v>32</v>
      </c>
      <c r="AX1339" s="16" t="s">
        <v>76</v>
      </c>
      <c r="AY1339" s="285" t="s">
        <v>151</v>
      </c>
    </row>
    <row r="1340" s="14" customFormat="1">
      <c r="A1340" s="14"/>
      <c r="B1340" s="244"/>
      <c r="C1340" s="245"/>
      <c r="D1340" s="234" t="s">
        <v>159</v>
      </c>
      <c r="E1340" s="246" t="s">
        <v>1</v>
      </c>
      <c r="F1340" s="247" t="s">
        <v>161</v>
      </c>
      <c r="G1340" s="245"/>
      <c r="H1340" s="248">
        <v>58.509</v>
      </c>
      <c r="I1340" s="249"/>
      <c r="J1340" s="245"/>
      <c r="K1340" s="245"/>
      <c r="L1340" s="250"/>
      <c r="M1340" s="251"/>
      <c r="N1340" s="252"/>
      <c r="O1340" s="252"/>
      <c r="P1340" s="252"/>
      <c r="Q1340" s="252"/>
      <c r="R1340" s="252"/>
      <c r="S1340" s="252"/>
      <c r="T1340" s="253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54" t="s">
        <v>159</v>
      </c>
      <c r="AU1340" s="254" t="s">
        <v>86</v>
      </c>
      <c r="AV1340" s="14" t="s">
        <v>158</v>
      </c>
      <c r="AW1340" s="14" t="s">
        <v>32</v>
      </c>
      <c r="AX1340" s="14" t="s">
        <v>84</v>
      </c>
      <c r="AY1340" s="254" t="s">
        <v>151</v>
      </c>
    </row>
    <row r="1341" s="2" customFormat="1" ht="16.5" customHeight="1">
      <c r="A1341" s="39"/>
      <c r="B1341" s="40"/>
      <c r="C1341" s="265" t="s">
        <v>838</v>
      </c>
      <c r="D1341" s="265" t="s">
        <v>219</v>
      </c>
      <c r="E1341" s="266" t="s">
        <v>1447</v>
      </c>
      <c r="F1341" s="267" t="s">
        <v>1448</v>
      </c>
      <c r="G1341" s="268" t="s">
        <v>232</v>
      </c>
      <c r="H1341" s="269">
        <v>64.359999999999999</v>
      </c>
      <c r="I1341" s="270"/>
      <c r="J1341" s="271">
        <f>ROUND(I1341*H1341,2)</f>
        <v>0</v>
      </c>
      <c r="K1341" s="267" t="s">
        <v>157</v>
      </c>
      <c r="L1341" s="272"/>
      <c r="M1341" s="273" t="s">
        <v>1</v>
      </c>
      <c r="N1341" s="274" t="s">
        <v>41</v>
      </c>
      <c r="O1341" s="92"/>
      <c r="P1341" s="228">
        <f>O1341*H1341</f>
        <v>0</v>
      </c>
      <c r="Q1341" s="228">
        <v>0</v>
      </c>
      <c r="R1341" s="228">
        <f>Q1341*H1341</f>
        <v>0</v>
      </c>
      <c r="S1341" s="228">
        <v>0</v>
      </c>
      <c r="T1341" s="229">
        <f>S1341*H1341</f>
        <v>0</v>
      </c>
      <c r="U1341" s="39"/>
      <c r="V1341" s="39"/>
      <c r="W1341" s="39"/>
      <c r="X1341" s="39"/>
      <c r="Y1341" s="39"/>
      <c r="Z1341" s="39"/>
      <c r="AA1341" s="39"/>
      <c r="AB1341" s="39"/>
      <c r="AC1341" s="39"/>
      <c r="AD1341" s="39"/>
      <c r="AE1341" s="39"/>
      <c r="AR1341" s="230" t="s">
        <v>245</v>
      </c>
      <c r="AT1341" s="230" t="s">
        <v>219</v>
      </c>
      <c r="AU1341" s="230" t="s">
        <v>86</v>
      </c>
      <c r="AY1341" s="18" t="s">
        <v>151</v>
      </c>
      <c r="BE1341" s="231">
        <f>IF(N1341="základní",J1341,0)</f>
        <v>0</v>
      </c>
      <c r="BF1341" s="231">
        <f>IF(N1341="snížená",J1341,0)</f>
        <v>0</v>
      </c>
      <c r="BG1341" s="231">
        <f>IF(N1341="zákl. přenesená",J1341,0)</f>
        <v>0</v>
      </c>
      <c r="BH1341" s="231">
        <f>IF(N1341="sníž. přenesená",J1341,0)</f>
        <v>0</v>
      </c>
      <c r="BI1341" s="231">
        <f>IF(N1341="nulová",J1341,0)</f>
        <v>0</v>
      </c>
      <c r="BJ1341" s="18" t="s">
        <v>84</v>
      </c>
      <c r="BK1341" s="231">
        <f>ROUND(I1341*H1341,2)</f>
        <v>0</v>
      </c>
      <c r="BL1341" s="18" t="s">
        <v>199</v>
      </c>
      <c r="BM1341" s="230" t="s">
        <v>1449</v>
      </c>
    </row>
    <row r="1342" s="15" customFormat="1">
      <c r="A1342" s="15"/>
      <c r="B1342" s="255"/>
      <c r="C1342" s="256"/>
      <c r="D1342" s="234" t="s">
        <v>159</v>
      </c>
      <c r="E1342" s="257" t="s">
        <v>1</v>
      </c>
      <c r="F1342" s="258" t="s">
        <v>1450</v>
      </c>
      <c r="G1342" s="256"/>
      <c r="H1342" s="257" t="s">
        <v>1</v>
      </c>
      <c r="I1342" s="259"/>
      <c r="J1342" s="256"/>
      <c r="K1342" s="256"/>
      <c r="L1342" s="260"/>
      <c r="M1342" s="261"/>
      <c r="N1342" s="262"/>
      <c r="O1342" s="262"/>
      <c r="P1342" s="262"/>
      <c r="Q1342" s="262"/>
      <c r="R1342" s="262"/>
      <c r="S1342" s="262"/>
      <c r="T1342" s="263"/>
      <c r="U1342" s="15"/>
      <c r="V1342" s="15"/>
      <c r="W1342" s="15"/>
      <c r="X1342" s="15"/>
      <c r="Y1342" s="15"/>
      <c r="Z1342" s="15"/>
      <c r="AA1342" s="15"/>
      <c r="AB1342" s="15"/>
      <c r="AC1342" s="15"/>
      <c r="AD1342" s="15"/>
      <c r="AE1342" s="15"/>
      <c r="AT1342" s="264" t="s">
        <v>159</v>
      </c>
      <c r="AU1342" s="264" t="s">
        <v>86</v>
      </c>
      <c r="AV1342" s="15" t="s">
        <v>84</v>
      </c>
      <c r="AW1342" s="15" t="s">
        <v>32</v>
      </c>
      <c r="AX1342" s="15" t="s">
        <v>76</v>
      </c>
      <c r="AY1342" s="264" t="s">
        <v>151</v>
      </c>
    </row>
    <row r="1343" s="13" customFormat="1">
      <c r="A1343" s="13"/>
      <c r="B1343" s="232"/>
      <c r="C1343" s="233"/>
      <c r="D1343" s="234" t="s">
        <v>159</v>
      </c>
      <c r="E1343" s="235" t="s">
        <v>1</v>
      </c>
      <c r="F1343" s="236" t="s">
        <v>1451</v>
      </c>
      <c r="G1343" s="233"/>
      <c r="H1343" s="237">
        <v>64.359999999999999</v>
      </c>
      <c r="I1343" s="238"/>
      <c r="J1343" s="233"/>
      <c r="K1343" s="233"/>
      <c r="L1343" s="239"/>
      <c r="M1343" s="240"/>
      <c r="N1343" s="241"/>
      <c r="O1343" s="241"/>
      <c r="P1343" s="241"/>
      <c r="Q1343" s="241"/>
      <c r="R1343" s="241"/>
      <c r="S1343" s="241"/>
      <c r="T1343" s="242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43" t="s">
        <v>159</v>
      </c>
      <c r="AU1343" s="243" t="s">
        <v>86</v>
      </c>
      <c r="AV1343" s="13" t="s">
        <v>86</v>
      </c>
      <c r="AW1343" s="13" t="s">
        <v>32</v>
      </c>
      <c r="AX1343" s="13" t="s">
        <v>76</v>
      </c>
      <c r="AY1343" s="243" t="s">
        <v>151</v>
      </c>
    </row>
    <row r="1344" s="14" customFormat="1">
      <c r="A1344" s="14"/>
      <c r="B1344" s="244"/>
      <c r="C1344" s="245"/>
      <c r="D1344" s="234" t="s">
        <v>159</v>
      </c>
      <c r="E1344" s="246" t="s">
        <v>1</v>
      </c>
      <c r="F1344" s="247" t="s">
        <v>161</v>
      </c>
      <c r="G1344" s="245"/>
      <c r="H1344" s="248">
        <v>64.359999999999999</v>
      </c>
      <c r="I1344" s="249"/>
      <c r="J1344" s="245"/>
      <c r="K1344" s="245"/>
      <c r="L1344" s="250"/>
      <c r="M1344" s="251"/>
      <c r="N1344" s="252"/>
      <c r="O1344" s="252"/>
      <c r="P1344" s="252"/>
      <c r="Q1344" s="252"/>
      <c r="R1344" s="252"/>
      <c r="S1344" s="252"/>
      <c r="T1344" s="253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54" t="s">
        <v>159</v>
      </c>
      <c r="AU1344" s="254" t="s">
        <v>86</v>
      </c>
      <c r="AV1344" s="14" t="s">
        <v>158</v>
      </c>
      <c r="AW1344" s="14" t="s">
        <v>32</v>
      </c>
      <c r="AX1344" s="14" t="s">
        <v>84</v>
      </c>
      <c r="AY1344" s="254" t="s">
        <v>151</v>
      </c>
    </row>
    <row r="1345" s="2" customFormat="1" ht="16.5" customHeight="1">
      <c r="A1345" s="39"/>
      <c r="B1345" s="40"/>
      <c r="C1345" s="219" t="s">
        <v>1452</v>
      </c>
      <c r="D1345" s="219" t="s">
        <v>153</v>
      </c>
      <c r="E1345" s="220" t="s">
        <v>1453</v>
      </c>
      <c r="F1345" s="221" t="s">
        <v>1454</v>
      </c>
      <c r="G1345" s="222" t="s">
        <v>232</v>
      </c>
      <c r="H1345" s="223">
        <v>8.4000000000000004</v>
      </c>
      <c r="I1345" s="224"/>
      <c r="J1345" s="225">
        <f>ROUND(I1345*H1345,2)</f>
        <v>0</v>
      </c>
      <c r="K1345" s="221" t="s">
        <v>1</v>
      </c>
      <c r="L1345" s="45"/>
      <c r="M1345" s="226" t="s">
        <v>1</v>
      </c>
      <c r="N1345" s="227" t="s">
        <v>41</v>
      </c>
      <c r="O1345" s="92"/>
      <c r="P1345" s="228">
        <f>O1345*H1345</f>
        <v>0</v>
      </c>
      <c r="Q1345" s="228">
        <v>0</v>
      </c>
      <c r="R1345" s="228">
        <f>Q1345*H1345</f>
        <v>0</v>
      </c>
      <c r="S1345" s="228">
        <v>0</v>
      </c>
      <c r="T1345" s="229">
        <f>S1345*H1345</f>
        <v>0</v>
      </c>
      <c r="U1345" s="39"/>
      <c r="V1345" s="39"/>
      <c r="W1345" s="39"/>
      <c r="X1345" s="39"/>
      <c r="Y1345" s="39"/>
      <c r="Z1345" s="39"/>
      <c r="AA1345" s="39"/>
      <c r="AB1345" s="39"/>
      <c r="AC1345" s="39"/>
      <c r="AD1345" s="39"/>
      <c r="AE1345" s="39"/>
      <c r="AR1345" s="230" t="s">
        <v>199</v>
      </c>
      <c r="AT1345" s="230" t="s">
        <v>153</v>
      </c>
      <c r="AU1345" s="230" t="s">
        <v>86</v>
      </c>
      <c r="AY1345" s="18" t="s">
        <v>151</v>
      </c>
      <c r="BE1345" s="231">
        <f>IF(N1345="základní",J1345,0)</f>
        <v>0</v>
      </c>
      <c r="BF1345" s="231">
        <f>IF(N1345="snížená",J1345,0)</f>
        <v>0</v>
      </c>
      <c r="BG1345" s="231">
        <f>IF(N1345="zákl. přenesená",J1345,0)</f>
        <v>0</v>
      </c>
      <c r="BH1345" s="231">
        <f>IF(N1345="sníž. přenesená",J1345,0)</f>
        <v>0</v>
      </c>
      <c r="BI1345" s="231">
        <f>IF(N1345="nulová",J1345,0)</f>
        <v>0</v>
      </c>
      <c r="BJ1345" s="18" t="s">
        <v>84</v>
      </c>
      <c r="BK1345" s="231">
        <f>ROUND(I1345*H1345,2)</f>
        <v>0</v>
      </c>
      <c r="BL1345" s="18" t="s">
        <v>199</v>
      </c>
      <c r="BM1345" s="230" t="s">
        <v>1455</v>
      </c>
    </row>
    <row r="1346" s="15" customFormat="1">
      <c r="A1346" s="15"/>
      <c r="B1346" s="255"/>
      <c r="C1346" s="256"/>
      <c r="D1346" s="234" t="s">
        <v>159</v>
      </c>
      <c r="E1346" s="257" t="s">
        <v>1</v>
      </c>
      <c r="F1346" s="258" t="s">
        <v>534</v>
      </c>
      <c r="G1346" s="256"/>
      <c r="H1346" s="257" t="s">
        <v>1</v>
      </c>
      <c r="I1346" s="259"/>
      <c r="J1346" s="256"/>
      <c r="K1346" s="256"/>
      <c r="L1346" s="260"/>
      <c r="M1346" s="261"/>
      <c r="N1346" s="262"/>
      <c r="O1346" s="262"/>
      <c r="P1346" s="262"/>
      <c r="Q1346" s="262"/>
      <c r="R1346" s="262"/>
      <c r="S1346" s="262"/>
      <c r="T1346" s="263"/>
      <c r="U1346" s="15"/>
      <c r="V1346" s="15"/>
      <c r="W1346" s="15"/>
      <c r="X1346" s="15"/>
      <c r="Y1346" s="15"/>
      <c r="Z1346" s="15"/>
      <c r="AA1346" s="15"/>
      <c r="AB1346" s="15"/>
      <c r="AC1346" s="15"/>
      <c r="AD1346" s="15"/>
      <c r="AE1346" s="15"/>
      <c r="AT1346" s="264" t="s">
        <v>159</v>
      </c>
      <c r="AU1346" s="264" t="s">
        <v>86</v>
      </c>
      <c r="AV1346" s="15" t="s">
        <v>84</v>
      </c>
      <c r="AW1346" s="15" t="s">
        <v>32</v>
      </c>
      <c r="AX1346" s="15" t="s">
        <v>76</v>
      </c>
      <c r="AY1346" s="264" t="s">
        <v>151</v>
      </c>
    </row>
    <row r="1347" s="13" customFormat="1">
      <c r="A1347" s="13"/>
      <c r="B1347" s="232"/>
      <c r="C1347" s="233"/>
      <c r="D1347" s="234" t="s">
        <v>159</v>
      </c>
      <c r="E1347" s="235" t="s">
        <v>1</v>
      </c>
      <c r="F1347" s="236" t="s">
        <v>834</v>
      </c>
      <c r="G1347" s="233"/>
      <c r="H1347" s="237">
        <v>8.4000000000000004</v>
      </c>
      <c r="I1347" s="238"/>
      <c r="J1347" s="233"/>
      <c r="K1347" s="233"/>
      <c r="L1347" s="239"/>
      <c r="M1347" s="240"/>
      <c r="N1347" s="241"/>
      <c r="O1347" s="241"/>
      <c r="P1347" s="241"/>
      <c r="Q1347" s="241"/>
      <c r="R1347" s="241"/>
      <c r="S1347" s="241"/>
      <c r="T1347" s="242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43" t="s">
        <v>159</v>
      </c>
      <c r="AU1347" s="243" t="s">
        <v>86</v>
      </c>
      <c r="AV1347" s="13" t="s">
        <v>86</v>
      </c>
      <c r="AW1347" s="13" t="s">
        <v>32</v>
      </c>
      <c r="AX1347" s="13" t="s">
        <v>76</v>
      </c>
      <c r="AY1347" s="243" t="s">
        <v>151</v>
      </c>
    </row>
    <row r="1348" s="14" customFormat="1">
      <c r="A1348" s="14"/>
      <c r="B1348" s="244"/>
      <c r="C1348" s="245"/>
      <c r="D1348" s="234" t="s">
        <v>159</v>
      </c>
      <c r="E1348" s="246" t="s">
        <v>1</v>
      </c>
      <c r="F1348" s="247" t="s">
        <v>161</v>
      </c>
      <c r="G1348" s="245"/>
      <c r="H1348" s="248">
        <v>8.4000000000000004</v>
      </c>
      <c r="I1348" s="249"/>
      <c r="J1348" s="245"/>
      <c r="K1348" s="245"/>
      <c r="L1348" s="250"/>
      <c r="M1348" s="251"/>
      <c r="N1348" s="252"/>
      <c r="O1348" s="252"/>
      <c r="P1348" s="252"/>
      <c r="Q1348" s="252"/>
      <c r="R1348" s="252"/>
      <c r="S1348" s="252"/>
      <c r="T1348" s="253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54" t="s">
        <v>159</v>
      </c>
      <c r="AU1348" s="254" t="s">
        <v>86</v>
      </c>
      <c r="AV1348" s="14" t="s">
        <v>158</v>
      </c>
      <c r="AW1348" s="14" t="s">
        <v>32</v>
      </c>
      <c r="AX1348" s="14" t="s">
        <v>84</v>
      </c>
      <c r="AY1348" s="254" t="s">
        <v>151</v>
      </c>
    </row>
    <row r="1349" s="2" customFormat="1">
      <c r="A1349" s="39"/>
      <c r="B1349" s="40"/>
      <c r="C1349" s="219" t="s">
        <v>843</v>
      </c>
      <c r="D1349" s="219" t="s">
        <v>153</v>
      </c>
      <c r="E1349" s="220" t="s">
        <v>1456</v>
      </c>
      <c r="F1349" s="221" t="s">
        <v>1457</v>
      </c>
      <c r="G1349" s="222" t="s">
        <v>232</v>
      </c>
      <c r="H1349" s="223">
        <v>58.509</v>
      </c>
      <c r="I1349" s="224"/>
      <c r="J1349" s="225">
        <f>ROUND(I1349*H1349,2)</f>
        <v>0</v>
      </c>
      <c r="K1349" s="221" t="s">
        <v>157</v>
      </c>
      <c r="L1349" s="45"/>
      <c r="M1349" s="226" t="s">
        <v>1</v>
      </c>
      <c r="N1349" s="227" t="s">
        <v>41</v>
      </c>
      <c r="O1349" s="92"/>
      <c r="P1349" s="228">
        <f>O1349*H1349</f>
        <v>0</v>
      </c>
      <c r="Q1349" s="228">
        <v>0</v>
      </c>
      <c r="R1349" s="228">
        <f>Q1349*H1349</f>
        <v>0</v>
      </c>
      <c r="S1349" s="228">
        <v>0</v>
      </c>
      <c r="T1349" s="229">
        <f>S1349*H1349</f>
        <v>0</v>
      </c>
      <c r="U1349" s="39"/>
      <c r="V1349" s="39"/>
      <c r="W1349" s="39"/>
      <c r="X1349" s="39"/>
      <c r="Y1349" s="39"/>
      <c r="Z1349" s="39"/>
      <c r="AA1349" s="39"/>
      <c r="AB1349" s="39"/>
      <c r="AC1349" s="39"/>
      <c r="AD1349" s="39"/>
      <c r="AE1349" s="39"/>
      <c r="AR1349" s="230" t="s">
        <v>199</v>
      </c>
      <c r="AT1349" s="230" t="s">
        <v>153</v>
      </c>
      <c r="AU1349" s="230" t="s">
        <v>86</v>
      </c>
      <c r="AY1349" s="18" t="s">
        <v>151</v>
      </c>
      <c r="BE1349" s="231">
        <f>IF(N1349="základní",J1349,0)</f>
        <v>0</v>
      </c>
      <c r="BF1349" s="231">
        <f>IF(N1349="snížená",J1349,0)</f>
        <v>0</v>
      </c>
      <c r="BG1349" s="231">
        <f>IF(N1349="zákl. přenesená",J1349,0)</f>
        <v>0</v>
      </c>
      <c r="BH1349" s="231">
        <f>IF(N1349="sníž. přenesená",J1349,0)</f>
        <v>0</v>
      </c>
      <c r="BI1349" s="231">
        <f>IF(N1349="nulová",J1349,0)</f>
        <v>0</v>
      </c>
      <c r="BJ1349" s="18" t="s">
        <v>84</v>
      </c>
      <c r="BK1349" s="231">
        <f>ROUND(I1349*H1349,2)</f>
        <v>0</v>
      </c>
      <c r="BL1349" s="18" t="s">
        <v>199</v>
      </c>
      <c r="BM1349" s="230" t="s">
        <v>1458</v>
      </c>
    </row>
    <row r="1350" s="2" customFormat="1">
      <c r="A1350" s="39"/>
      <c r="B1350" s="40"/>
      <c r="C1350" s="219" t="s">
        <v>1459</v>
      </c>
      <c r="D1350" s="219" t="s">
        <v>153</v>
      </c>
      <c r="E1350" s="220" t="s">
        <v>1460</v>
      </c>
      <c r="F1350" s="221" t="s">
        <v>1461</v>
      </c>
      <c r="G1350" s="222" t="s">
        <v>232</v>
      </c>
      <c r="H1350" s="223">
        <v>58.509</v>
      </c>
      <c r="I1350" s="224"/>
      <c r="J1350" s="225">
        <f>ROUND(I1350*H1350,2)</f>
        <v>0</v>
      </c>
      <c r="K1350" s="221" t="s">
        <v>157</v>
      </c>
      <c r="L1350" s="45"/>
      <c r="M1350" s="226" t="s">
        <v>1</v>
      </c>
      <c r="N1350" s="227" t="s">
        <v>41</v>
      </c>
      <c r="O1350" s="92"/>
      <c r="P1350" s="228">
        <f>O1350*H1350</f>
        <v>0</v>
      </c>
      <c r="Q1350" s="228">
        <v>0</v>
      </c>
      <c r="R1350" s="228">
        <f>Q1350*H1350</f>
        <v>0</v>
      </c>
      <c r="S1350" s="228">
        <v>0</v>
      </c>
      <c r="T1350" s="229">
        <f>S1350*H1350</f>
        <v>0</v>
      </c>
      <c r="U1350" s="39"/>
      <c r="V1350" s="39"/>
      <c r="W1350" s="39"/>
      <c r="X1350" s="39"/>
      <c r="Y1350" s="39"/>
      <c r="Z1350" s="39"/>
      <c r="AA1350" s="39"/>
      <c r="AB1350" s="39"/>
      <c r="AC1350" s="39"/>
      <c r="AD1350" s="39"/>
      <c r="AE1350" s="39"/>
      <c r="AR1350" s="230" t="s">
        <v>199</v>
      </c>
      <c r="AT1350" s="230" t="s">
        <v>153</v>
      </c>
      <c r="AU1350" s="230" t="s">
        <v>86</v>
      </c>
      <c r="AY1350" s="18" t="s">
        <v>151</v>
      </c>
      <c r="BE1350" s="231">
        <f>IF(N1350="základní",J1350,0)</f>
        <v>0</v>
      </c>
      <c r="BF1350" s="231">
        <f>IF(N1350="snížená",J1350,0)</f>
        <v>0</v>
      </c>
      <c r="BG1350" s="231">
        <f>IF(N1350="zákl. přenesená",J1350,0)</f>
        <v>0</v>
      </c>
      <c r="BH1350" s="231">
        <f>IF(N1350="sníž. přenesená",J1350,0)</f>
        <v>0</v>
      </c>
      <c r="BI1350" s="231">
        <f>IF(N1350="nulová",J1350,0)</f>
        <v>0</v>
      </c>
      <c r="BJ1350" s="18" t="s">
        <v>84</v>
      </c>
      <c r="BK1350" s="231">
        <f>ROUND(I1350*H1350,2)</f>
        <v>0</v>
      </c>
      <c r="BL1350" s="18" t="s">
        <v>199</v>
      </c>
      <c r="BM1350" s="230" t="s">
        <v>1462</v>
      </c>
    </row>
    <row r="1351" s="2" customFormat="1" ht="16.5" customHeight="1">
      <c r="A1351" s="39"/>
      <c r="B1351" s="40"/>
      <c r="C1351" s="219" t="s">
        <v>847</v>
      </c>
      <c r="D1351" s="219" t="s">
        <v>153</v>
      </c>
      <c r="E1351" s="220" t="s">
        <v>1463</v>
      </c>
      <c r="F1351" s="221" t="s">
        <v>1464</v>
      </c>
      <c r="G1351" s="222" t="s">
        <v>232</v>
      </c>
      <c r="H1351" s="223">
        <v>58.509</v>
      </c>
      <c r="I1351" s="224"/>
      <c r="J1351" s="225">
        <f>ROUND(I1351*H1351,2)</f>
        <v>0</v>
      </c>
      <c r="K1351" s="221" t="s">
        <v>157</v>
      </c>
      <c r="L1351" s="45"/>
      <c r="M1351" s="226" t="s">
        <v>1</v>
      </c>
      <c r="N1351" s="227" t="s">
        <v>41</v>
      </c>
      <c r="O1351" s="92"/>
      <c r="P1351" s="228">
        <f>O1351*H1351</f>
        <v>0</v>
      </c>
      <c r="Q1351" s="228">
        <v>0</v>
      </c>
      <c r="R1351" s="228">
        <f>Q1351*H1351</f>
        <v>0</v>
      </c>
      <c r="S1351" s="228">
        <v>0</v>
      </c>
      <c r="T1351" s="229">
        <f>S1351*H1351</f>
        <v>0</v>
      </c>
      <c r="U1351" s="39"/>
      <c r="V1351" s="39"/>
      <c r="W1351" s="39"/>
      <c r="X1351" s="39"/>
      <c r="Y1351" s="39"/>
      <c r="Z1351" s="39"/>
      <c r="AA1351" s="39"/>
      <c r="AB1351" s="39"/>
      <c r="AC1351" s="39"/>
      <c r="AD1351" s="39"/>
      <c r="AE1351" s="39"/>
      <c r="AR1351" s="230" t="s">
        <v>199</v>
      </c>
      <c r="AT1351" s="230" t="s">
        <v>153</v>
      </c>
      <c r="AU1351" s="230" t="s">
        <v>86</v>
      </c>
      <c r="AY1351" s="18" t="s">
        <v>151</v>
      </c>
      <c r="BE1351" s="231">
        <f>IF(N1351="základní",J1351,0)</f>
        <v>0</v>
      </c>
      <c r="BF1351" s="231">
        <f>IF(N1351="snížená",J1351,0)</f>
        <v>0</v>
      </c>
      <c r="BG1351" s="231">
        <f>IF(N1351="zákl. přenesená",J1351,0)</f>
        <v>0</v>
      </c>
      <c r="BH1351" s="231">
        <f>IF(N1351="sníž. přenesená",J1351,0)</f>
        <v>0</v>
      </c>
      <c r="BI1351" s="231">
        <f>IF(N1351="nulová",J1351,0)</f>
        <v>0</v>
      </c>
      <c r="BJ1351" s="18" t="s">
        <v>84</v>
      </c>
      <c r="BK1351" s="231">
        <f>ROUND(I1351*H1351,2)</f>
        <v>0</v>
      </c>
      <c r="BL1351" s="18" t="s">
        <v>199</v>
      </c>
      <c r="BM1351" s="230" t="s">
        <v>1465</v>
      </c>
    </row>
    <row r="1352" s="2" customFormat="1" ht="16.5" customHeight="1">
      <c r="A1352" s="39"/>
      <c r="B1352" s="40"/>
      <c r="C1352" s="219" t="s">
        <v>1466</v>
      </c>
      <c r="D1352" s="219" t="s">
        <v>153</v>
      </c>
      <c r="E1352" s="220" t="s">
        <v>1467</v>
      </c>
      <c r="F1352" s="221" t="s">
        <v>1468</v>
      </c>
      <c r="G1352" s="222" t="s">
        <v>198</v>
      </c>
      <c r="H1352" s="223">
        <v>20</v>
      </c>
      <c r="I1352" s="224"/>
      <c r="J1352" s="225">
        <f>ROUND(I1352*H1352,2)</f>
        <v>0</v>
      </c>
      <c r="K1352" s="221" t="s">
        <v>157</v>
      </c>
      <c r="L1352" s="45"/>
      <c r="M1352" s="226" t="s">
        <v>1</v>
      </c>
      <c r="N1352" s="227" t="s">
        <v>41</v>
      </c>
      <c r="O1352" s="92"/>
      <c r="P1352" s="228">
        <f>O1352*H1352</f>
        <v>0</v>
      </c>
      <c r="Q1352" s="228">
        <v>0</v>
      </c>
      <c r="R1352" s="228">
        <f>Q1352*H1352</f>
        <v>0</v>
      </c>
      <c r="S1352" s="228">
        <v>0</v>
      </c>
      <c r="T1352" s="229">
        <f>S1352*H1352</f>
        <v>0</v>
      </c>
      <c r="U1352" s="39"/>
      <c r="V1352" s="39"/>
      <c r="W1352" s="39"/>
      <c r="X1352" s="39"/>
      <c r="Y1352" s="39"/>
      <c r="Z1352" s="39"/>
      <c r="AA1352" s="39"/>
      <c r="AB1352" s="39"/>
      <c r="AC1352" s="39"/>
      <c r="AD1352" s="39"/>
      <c r="AE1352" s="39"/>
      <c r="AR1352" s="230" t="s">
        <v>199</v>
      </c>
      <c r="AT1352" s="230" t="s">
        <v>153</v>
      </c>
      <c r="AU1352" s="230" t="s">
        <v>86</v>
      </c>
      <c r="AY1352" s="18" t="s">
        <v>151</v>
      </c>
      <c r="BE1352" s="231">
        <f>IF(N1352="základní",J1352,0)</f>
        <v>0</v>
      </c>
      <c r="BF1352" s="231">
        <f>IF(N1352="snížená",J1352,0)</f>
        <v>0</v>
      </c>
      <c r="BG1352" s="231">
        <f>IF(N1352="zákl. přenesená",J1352,0)</f>
        <v>0</v>
      </c>
      <c r="BH1352" s="231">
        <f>IF(N1352="sníž. přenesená",J1352,0)</f>
        <v>0</v>
      </c>
      <c r="BI1352" s="231">
        <f>IF(N1352="nulová",J1352,0)</f>
        <v>0</v>
      </c>
      <c r="BJ1352" s="18" t="s">
        <v>84</v>
      </c>
      <c r="BK1352" s="231">
        <f>ROUND(I1352*H1352,2)</f>
        <v>0</v>
      </c>
      <c r="BL1352" s="18" t="s">
        <v>199</v>
      </c>
      <c r="BM1352" s="230" t="s">
        <v>1469</v>
      </c>
    </row>
    <row r="1353" s="2" customFormat="1" ht="16.5" customHeight="1">
      <c r="A1353" s="39"/>
      <c r="B1353" s="40"/>
      <c r="C1353" s="219" t="s">
        <v>850</v>
      </c>
      <c r="D1353" s="219" t="s">
        <v>153</v>
      </c>
      <c r="E1353" s="220" t="s">
        <v>1470</v>
      </c>
      <c r="F1353" s="221" t="s">
        <v>1471</v>
      </c>
      <c r="G1353" s="222" t="s">
        <v>198</v>
      </c>
      <c r="H1353" s="223">
        <v>10</v>
      </c>
      <c r="I1353" s="224"/>
      <c r="J1353" s="225">
        <f>ROUND(I1353*H1353,2)</f>
        <v>0</v>
      </c>
      <c r="K1353" s="221" t="s">
        <v>157</v>
      </c>
      <c r="L1353" s="45"/>
      <c r="M1353" s="226" t="s">
        <v>1</v>
      </c>
      <c r="N1353" s="227" t="s">
        <v>41</v>
      </c>
      <c r="O1353" s="92"/>
      <c r="P1353" s="228">
        <f>O1353*H1353</f>
        <v>0</v>
      </c>
      <c r="Q1353" s="228">
        <v>0</v>
      </c>
      <c r="R1353" s="228">
        <f>Q1353*H1353</f>
        <v>0</v>
      </c>
      <c r="S1353" s="228">
        <v>0</v>
      </c>
      <c r="T1353" s="229">
        <f>S1353*H1353</f>
        <v>0</v>
      </c>
      <c r="U1353" s="39"/>
      <c r="V1353" s="39"/>
      <c r="W1353" s="39"/>
      <c r="X1353" s="39"/>
      <c r="Y1353" s="39"/>
      <c r="Z1353" s="39"/>
      <c r="AA1353" s="39"/>
      <c r="AB1353" s="39"/>
      <c r="AC1353" s="39"/>
      <c r="AD1353" s="39"/>
      <c r="AE1353" s="39"/>
      <c r="AR1353" s="230" t="s">
        <v>199</v>
      </c>
      <c r="AT1353" s="230" t="s">
        <v>153</v>
      </c>
      <c r="AU1353" s="230" t="s">
        <v>86</v>
      </c>
      <c r="AY1353" s="18" t="s">
        <v>151</v>
      </c>
      <c r="BE1353" s="231">
        <f>IF(N1353="základní",J1353,0)</f>
        <v>0</v>
      </c>
      <c r="BF1353" s="231">
        <f>IF(N1353="snížená",J1353,0)</f>
        <v>0</v>
      </c>
      <c r="BG1353" s="231">
        <f>IF(N1353="zákl. přenesená",J1353,0)</f>
        <v>0</v>
      </c>
      <c r="BH1353" s="231">
        <f>IF(N1353="sníž. přenesená",J1353,0)</f>
        <v>0</v>
      </c>
      <c r="BI1353" s="231">
        <f>IF(N1353="nulová",J1353,0)</f>
        <v>0</v>
      </c>
      <c r="BJ1353" s="18" t="s">
        <v>84</v>
      </c>
      <c r="BK1353" s="231">
        <f>ROUND(I1353*H1353,2)</f>
        <v>0</v>
      </c>
      <c r="BL1353" s="18" t="s">
        <v>199</v>
      </c>
      <c r="BM1353" s="230" t="s">
        <v>1472</v>
      </c>
    </row>
    <row r="1354" s="2" customFormat="1" ht="16.5" customHeight="1">
      <c r="A1354" s="39"/>
      <c r="B1354" s="40"/>
      <c r="C1354" s="219" t="s">
        <v>1473</v>
      </c>
      <c r="D1354" s="219" t="s">
        <v>153</v>
      </c>
      <c r="E1354" s="220" t="s">
        <v>1474</v>
      </c>
      <c r="F1354" s="221" t="s">
        <v>1475</v>
      </c>
      <c r="G1354" s="222" t="s">
        <v>198</v>
      </c>
      <c r="H1354" s="223">
        <v>4</v>
      </c>
      <c r="I1354" s="224"/>
      <c r="J1354" s="225">
        <f>ROUND(I1354*H1354,2)</f>
        <v>0</v>
      </c>
      <c r="K1354" s="221" t="s">
        <v>157</v>
      </c>
      <c r="L1354" s="45"/>
      <c r="M1354" s="226" t="s">
        <v>1</v>
      </c>
      <c r="N1354" s="227" t="s">
        <v>41</v>
      </c>
      <c r="O1354" s="92"/>
      <c r="P1354" s="228">
        <f>O1354*H1354</f>
        <v>0</v>
      </c>
      <c r="Q1354" s="228">
        <v>0</v>
      </c>
      <c r="R1354" s="228">
        <f>Q1354*H1354</f>
        <v>0</v>
      </c>
      <c r="S1354" s="228">
        <v>0</v>
      </c>
      <c r="T1354" s="229">
        <f>S1354*H1354</f>
        <v>0</v>
      </c>
      <c r="U1354" s="39"/>
      <c r="V1354" s="39"/>
      <c r="W1354" s="39"/>
      <c r="X1354" s="39"/>
      <c r="Y1354" s="39"/>
      <c r="Z1354" s="39"/>
      <c r="AA1354" s="39"/>
      <c r="AB1354" s="39"/>
      <c r="AC1354" s="39"/>
      <c r="AD1354" s="39"/>
      <c r="AE1354" s="39"/>
      <c r="AR1354" s="230" t="s">
        <v>199</v>
      </c>
      <c r="AT1354" s="230" t="s">
        <v>153</v>
      </c>
      <c r="AU1354" s="230" t="s">
        <v>86</v>
      </c>
      <c r="AY1354" s="18" t="s">
        <v>151</v>
      </c>
      <c r="BE1354" s="231">
        <f>IF(N1354="základní",J1354,0)</f>
        <v>0</v>
      </c>
      <c r="BF1354" s="231">
        <f>IF(N1354="snížená",J1354,0)</f>
        <v>0</v>
      </c>
      <c r="BG1354" s="231">
        <f>IF(N1354="zákl. přenesená",J1354,0)</f>
        <v>0</v>
      </c>
      <c r="BH1354" s="231">
        <f>IF(N1354="sníž. přenesená",J1354,0)</f>
        <v>0</v>
      </c>
      <c r="BI1354" s="231">
        <f>IF(N1354="nulová",J1354,0)</f>
        <v>0</v>
      </c>
      <c r="BJ1354" s="18" t="s">
        <v>84</v>
      </c>
      <c r="BK1354" s="231">
        <f>ROUND(I1354*H1354,2)</f>
        <v>0</v>
      </c>
      <c r="BL1354" s="18" t="s">
        <v>199</v>
      </c>
      <c r="BM1354" s="230" t="s">
        <v>1476</v>
      </c>
    </row>
    <row r="1355" s="13" customFormat="1">
      <c r="A1355" s="13"/>
      <c r="B1355" s="232"/>
      <c r="C1355" s="233"/>
      <c r="D1355" s="234" t="s">
        <v>159</v>
      </c>
      <c r="E1355" s="235" t="s">
        <v>1</v>
      </c>
      <c r="F1355" s="236" t="s">
        <v>1477</v>
      </c>
      <c r="G1355" s="233"/>
      <c r="H1355" s="237">
        <v>1</v>
      </c>
      <c r="I1355" s="238"/>
      <c r="J1355" s="233"/>
      <c r="K1355" s="233"/>
      <c r="L1355" s="239"/>
      <c r="M1355" s="240"/>
      <c r="N1355" s="241"/>
      <c r="O1355" s="241"/>
      <c r="P1355" s="241"/>
      <c r="Q1355" s="241"/>
      <c r="R1355" s="241"/>
      <c r="S1355" s="241"/>
      <c r="T1355" s="242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43" t="s">
        <v>159</v>
      </c>
      <c r="AU1355" s="243" t="s">
        <v>86</v>
      </c>
      <c r="AV1355" s="13" t="s">
        <v>86</v>
      </c>
      <c r="AW1355" s="13" t="s">
        <v>32</v>
      </c>
      <c r="AX1355" s="13" t="s">
        <v>76</v>
      </c>
      <c r="AY1355" s="243" t="s">
        <v>151</v>
      </c>
    </row>
    <row r="1356" s="13" customFormat="1">
      <c r="A1356" s="13"/>
      <c r="B1356" s="232"/>
      <c r="C1356" s="233"/>
      <c r="D1356" s="234" t="s">
        <v>159</v>
      </c>
      <c r="E1356" s="235" t="s">
        <v>1</v>
      </c>
      <c r="F1356" s="236" t="s">
        <v>1478</v>
      </c>
      <c r="G1356" s="233"/>
      <c r="H1356" s="237">
        <v>1</v>
      </c>
      <c r="I1356" s="238"/>
      <c r="J1356" s="233"/>
      <c r="K1356" s="233"/>
      <c r="L1356" s="239"/>
      <c r="M1356" s="240"/>
      <c r="N1356" s="241"/>
      <c r="O1356" s="241"/>
      <c r="P1356" s="241"/>
      <c r="Q1356" s="241"/>
      <c r="R1356" s="241"/>
      <c r="S1356" s="241"/>
      <c r="T1356" s="242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243" t="s">
        <v>159</v>
      </c>
      <c r="AU1356" s="243" t="s">
        <v>86</v>
      </c>
      <c r="AV1356" s="13" t="s">
        <v>86</v>
      </c>
      <c r="AW1356" s="13" t="s">
        <v>32</v>
      </c>
      <c r="AX1356" s="13" t="s">
        <v>76</v>
      </c>
      <c r="AY1356" s="243" t="s">
        <v>151</v>
      </c>
    </row>
    <row r="1357" s="13" customFormat="1">
      <c r="A1357" s="13"/>
      <c r="B1357" s="232"/>
      <c r="C1357" s="233"/>
      <c r="D1357" s="234" t="s">
        <v>159</v>
      </c>
      <c r="E1357" s="235" t="s">
        <v>1</v>
      </c>
      <c r="F1357" s="236" t="s">
        <v>1479</v>
      </c>
      <c r="G1357" s="233"/>
      <c r="H1357" s="237">
        <v>2</v>
      </c>
      <c r="I1357" s="238"/>
      <c r="J1357" s="233"/>
      <c r="K1357" s="233"/>
      <c r="L1357" s="239"/>
      <c r="M1357" s="240"/>
      <c r="N1357" s="241"/>
      <c r="O1357" s="241"/>
      <c r="P1357" s="241"/>
      <c r="Q1357" s="241"/>
      <c r="R1357" s="241"/>
      <c r="S1357" s="241"/>
      <c r="T1357" s="242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243" t="s">
        <v>159</v>
      </c>
      <c r="AU1357" s="243" t="s">
        <v>86</v>
      </c>
      <c r="AV1357" s="13" t="s">
        <v>86</v>
      </c>
      <c r="AW1357" s="13" t="s">
        <v>32</v>
      </c>
      <c r="AX1357" s="13" t="s">
        <v>76</v>
      </c>
      <c r="AY1357" s="243" t="s">
        <v>151</v>
      </c>
    </row>
    <row r="1358" s="14" customFormat="1">
      <c r="A1358" s="14"/>
      <c r="B1358" s="244"/>
      <c r="C1358" s="245"/>
      <c r="D1358" s="234" t="s">
        <v>159</v>
      </c>
      <c r="E1358" s="246" t="s">
        <v>1</v>
      </c>
      <c r="F1358" s="247" t="s">
        <v>161</v>
      </c>
      <c r="G1358" s="245"/>
      <c r="H1358" s="248">
        <v>4</v>
      </c>
      <c r="I1358" s="249"/>
      <c r="J1358" s="245"/>
      <c r="K1358" s="245"/>
      <c r="L1358" s="250"/>
      <c r="M1358" s="251"/>
      <c r="N1358" s="252"/>
      <c r="O1358" s="252"/>
      <c r="P1358" s="252"/>
      <c r="Q1358" s="252"/>
      <c r="R1358" s="252"/>
      <c r="S1358" s="252"/>
      <c r="T1358" s="253"/>
      <c r="U1358" s="14"/>
      <c r="V1358" s="14"/>
      <c r="W1358" s="14"/>
      <c r="X1358" s="14"/>
      <c r="Y1358" s="14"/>
      <c r="Z1358" s="14"/>
      <c r="AA1358" s="14"/>
      <c r="AB1358" s="14"/>
      <c r="AC1358" s="14"/>
      <c r="AD1358" s="14"/>
      <c r="AE1358" s="14"/>
      <c r="AT1358" s="254" t="s">
        <v>159</v>
      </c>
      <c r="AU1358" s="254" t="s">
        <v>86</v>
      </c>
      <c r="AV1358" s="14" t="s">
        <v>158</v>
      </c>
      <c r="AW1358" s="14" t="s">
        <v>32</v>
      </c>
      <c r="AX1358" s="14" t="s">
        <v>84</v>
      </c>
      <c r="AY1358" s="254" t="s">
        <v>151</v>
      </c>
    </row>
    <row r="1359" s="2" customFormat="1">
      <c r="A1359" s="39"/>
      <c r="B1359" s="40"/>
      <c r="C1359" s="219" t="s">
        <v>855</v>
      </c>
      <c r="D1359" s="219" t="s">
        <v>153</v>
      </c>
      <c r="E1359" s="220" t="s">
        <v>1480</v>
      </c>
      <c r="F1359" s="221" t="s">
        <v>1481</v>
      </c>
      <c r="G1359" s="222" t="s">
        <v>215</v>
      </c>
      <c r="H1359" s="223">
        <v>1.2</v>
      </c>
      <c r="I1359" s="224"/>
      <c r="J1359" s="225">
        <f>ROUND(I1359*H1359,2)</f>
        <v>0</v>
      </c>
      <c r="K1359" s="221" t="s">
        <v>157</v>
      </c>
      <c r="L1359" s="45"/>
      <c r="M1359" s="226" t="s">
        <v>1</v>
      </c>
      <c r="N1359" s="227" t="s">
        <v>41</v>
      </c>
      <c r="O1359" s="92"/>
      <c r="P1359" s="228">
        <f>O1359*H1359</f>
        <v>0</v>
      </c>
      <c r="Q1359" s="228">
        <v>0</v>
      </c>
      <c r="R1359" s="228">
        <f>Q1359*H1359</f>
        <v>0</v>
      </c>
      <c r="S1359" s="228">
        <v>0</v>
      </c>
      <c r="T1359" s="229">
        <f>S1359*H1359</f>
        <v>0</v>
      </c>
      <c r="U1359" s="39"/>
      <c r="V1359" s="39"/>
      <c r="W1359" s="39"/>
      <c r="X1359" s="39"/>
      <c r="Y1359" s="39"/>
      <c r="Z1359" s="39"/>
      <c r="AA1359" s="39"/>
      <c r="AB1359" s="39"/>
      <c r="AC1359" s="39"/>
      <c r="AD1359" s="39"/>
      <c r="AE1359" s="39"/>
      <c r="AR1359" s="230" t="s">
        <v>199</v>
      </c>
      <c r="AT1359" s="230" t="s">
        <v>153</v>
      </c>
      <c r="AU1359" s="230" t="s">
        <v>86</v>
      </c>
      <c r="AY1359" s="18" t="s">
        <v>151</v>
      </c>
      <c r="BE1359" s="231">
        <f>IF(N1359="základní",J1359,0)</f>
        <v>0</v>
      </c>
      <c r="BF1359" s="231">
        <f>IF(N1359="snížená",J1359,0)</f>
        <v>0</v>
      </c>
      <c r="BG1359" s="231">
        <f>IF(N1359="zákl. přenesená",J1359,0)</f>
        <v>0</v>
      </c>
      <c r="BH1359" s="231">
        <f>IF(N1359="sníž. přenesená",J1359,0)</f>
        <v>0</v>
      </c>
      <c r="BI1359" s="231">
        <f>IF(N1359="nulová",J1359,0)</f>
        <v>0</v>
      </c>
      <c r="BJ1359" s="18" t="s">
        <v>84</v>
      </c>
      <c r="BK1359" s="231">
        <f>ROUND(I1359*H1359,2)</f>
        <v>0</v>
      </c>
      <c r="BL1359" s="18" t="s">
        <v>199</v>
      </c>
      <c r="BM1359" s="230" t="s">
        <v>1482</v>
      </c>
    </row>
    <row r="1360" s="12" customFormat="1" ht="22.8" customHeight="1">
      <c r="A1360" s="12"/>
      <c r="B1360" s="203"/>
      <c r="C1360" s="204"/>
      <c r="D1360" s="205" t="s">
        <v>75</v>
      </c>
      <c r="E1360" s="217" t="s">
        <v>1483</v>
      </c>
      <c r="F1360" s="217" t="s">
        <v>1484</v>
      </c>
      <c r="G1360" s="204"/>
      <c r="H1360" s="204"/>
      <c r="I1360" s="207"/>
      <c r="J1360" s="218">
        <f>BK1360</f>
        <v>0</v>
      </c>
      <c r="K1360" s="204"/>
      <c r="L1360" s="209"/>
      <c r="M1360" s="210"/>
      <c r="N1360" s="211"/>
      <c r="O1360" s="211"/>
      <c r="P1360" s="212">
        <f>SUM(P1361:P1373)</f>
        <v>0</v>
      </c>
      <c r="Q1360" s="211"/>
      <c r="R1360" s="212">
        <f>SUM(R1361:R1373)</f>
        <v>0</v>
      </c>
      <c r="S1360" s="211"/>
      <c r="T1360" s="213">
        <f>SUM(T1361:T1373)</f>
        <v>0</v>
      </c>
      <c r="U1360" s="12"/>
      <c r="V1360" s="12"/>
      <c r="W1360" s="12"/>
      <c r="X1360" s="12"/>
      <c r="Y1360" s="12"/>
      <c r="Z1360" s="12"/>
      <c r="AA1360" s="12"/>
      <c r="AB1360" s="12"/>
      <c r="AC1360" s="12"/>
      <c r="AD1360" s="12"/>
      <c r="AE1360" s="12"/>
      <c r="AR1360" s="214" t="s">
        <v>86</v>
      </c>
      <c r="AT1360" s="215" t="s">
        <v>75</v>
      </c>
      <c r="AU1360" s="215" t="s">
        <v>84</v>
      </c>
      <c r="AY1360" s="214" t="s">
        <v>151</v>
      </c>
      <c r="BK1360" s="216">
        <f>SUM(BK1361:BK1373)</f>
        <v>0</v>
      </c>
    </row>
    <row r="1361" s="2" customFormat="1">
      <c r="A1361" s="39"/>
      <c r="B1361" s="40"/>
      <c r="C1361" s="219" t="s">
        <v>1485</v>
      </c>
      <c r="D1361" s="219" t="s">
        <v>153</v>
      </c>
      <c r="E1361" s="220" t="s">
        <v>1486</v>
      </c>
      <c r="F1361" s="221" t="s">
        <v>1487</v>
      </c>
      <c r="G1361" s="222" t="s">
        <v>232</v>
      </c>
      <c r="H1361" s="223">
        <v>103</v>
      </c>
      <c r="I1361" s="224"/>
      <c r="J1361" s="225">
        <f>ROUND(I1361*H1361,2)</f>
        <v>0</v>
      </c>
      <c r="K1361" s="221" t="s">
        <v>1</v>
      </c>
      <c r="L1361" s="45"/>
      <c r="M1361" s="226" t="s">
        <v>1</v>
      </c>
      <c r="N1361" s="227" t="s">
        <v>41</v>
      </c>
      <c r="O1361" s="92"/>
      <c r="P1361" s="228">
        <f>O1361*H1361</f>
        <v>0</v>
      </c>
      <c r="Q1361" s="228">
        <v>0</v>
      </c>
      <c r="R1361" s="228">
        <f>Q1361*H1361</f>
        <v>0</v>
      </c>
      <c r="S1361" s="228">
        <v>0</v>
      </c>
      <c r="T1361" s="229">
        <f>S1361*H1361</f>
        <v>0</v>
      </c>
      <c r="U1361" s="39"/>
      <c r="V1361" s="39"/>
      <c r="W1361" s="39"/>
      <c r="X1361" s="39"/>
      <c r="Y1361" s="39"/>
      <c r="Z1361" s="39"/>
      <c r="AA1361" s="39"/>
      <c r="AB1361" s="39"/>
      <c r="AC1361" s="39"/>
      <c r="AD1361" s="39"/>
      <c r="AE1361" s="39"/>
      <c r="AR1361" s="230" t="s">
        <v>199</v>
      </c>
      <c r="AT1361" s="230" t="s">
        <v>153</v>
      </c>
      <c r="AU1361" s="230" t="s">
        <v>86</v>
      </c>
      <c r="AY1361" s="18" t="s">
        <v>151</v>
      </c>
      <c r="BE1361" s="231">
        <f>IF(N1361="základní",J1361,0)</f>
        <v>0</v>
      </c>
      <c r="BF1361" s="231">
        <f>IF(N1361="snížená",J1361,0)</f>
        <v>0</v>
      </c>
      <c r="BG1361" s="231">
        <f>IF(N1361="zákl. přenesená",J1361,0)</f>
        <v>0</v>
      </c>
      <c r="BH1361" s="231">
        <f>IF(N1361="sníž. přenesená",J1361,0)</f>
        <v>0</v>
      </c>
      <c r="BI1361" s="231">
        <f>IF(N1361="nulová",J1361,0)</f>
        <v>0</v>
      </c>
      <c r="BJ1361" s="18" t="s">
        <v>84</v>
      </c>
      <c r="BK1361" s="231">
        <f>ROUND(I1361*H1361,2)</f>
        <v>0</v>
      </c>
      <c r="BL1361" s="18" t="s">
        <v>199</v>
      </c>
      <c r="BM1361" s="230" t="s">
        <v>1488</v>
      </c>
    </row>
    <row r="1362" s="15" customFormat="1">
      <c r="A1362" s="15"/>
      <c r="B1362" s="255"/>
      <c r="C1362" s="256"/>
      <c r="D1362" s="234" t="s">
        <v>159</v>
      </c>
      <c r="E1362" s="257" t="s">
        <v>1</v>
      </c>
      <c r="F1362" s="258" t="s">
        <v>1489</v>
      </c>
      <c r="G1362" s="256"/>
      <c r="H1362" s="257" t="s">
        <v>1</v>
      </c>
      <c r="I1362" s="259"/>
      <c r="J1362" s="256"/>
      <c r="K1362" s="256"/>
      <c r="L1362" s="260"/>
      <c r="M1362" s="261"/>
      <c r="N1362" s="262"/>
      <c r="O1362" s="262"/>
      <c r="P1362" s="262"/>
      <c r="Q1362" s="262"/>
      <c r="R1362" s="262"/>
      <c r="S1362" s="262"/>
      <c r="T1362" s="263"/>
      <c r="U1362" s="15"/>
      <c r="V1362" s="15"/>
      <c r="W1362" s="15"/>
      <c r="X1362" s="15"/>
      <c r="Y1362" s="15"/>
      <c r="Z1362" s="15"/>
      <c r="AA1362" s="15"/>
      <c r="AB1362" s="15"/>
      <c r="AC1362" s="15"/>
      <c r="AD1362" s="15"/>
      <c r="AE1362" s="15"/>
      <c r="AT1362" s="264" t="s">
        <v>159</v>
      </c>
      <c r="AU1362" s="264" t="s">
        <v>86</v>
      </c>
      <c r="AV1362" s="15" t="s">
        <v>84</v>
      </c>
      <c r="AW1362" s="15" t="s">
        <v>32</v>
      </c>
      <c r="AX1362" s="15" t="s">
        <v>76</v>
      </c>
      <c r="AY1362" s="264" t="s">
        <v>151</v>
      </c>
    </row>
    <row r="1363" s="13" customFormat="1">
      <c r="A1363" s="13"/>
      <c r="B1363" s="232"/>
      <c r="C1363" s="233"/>
      <c r="D1363" s="234" t="s">
        <v>159</v>
      </c>
      <c r="E1363" s="235" t="s">
        <v>1</v>
      </c>
      <c r="F1363" s="236" t="s">
        <v>1490</v>
      </c>
      <c r="G1363" s="233"/>
      <c r="H1363" s="237">
        <v>103</v>
      </c>
      <c r="I1363" s="238"/>
      <c r="J1363" s="233"/>
      <c r="K1363" s="233"/>
      <c r="L1363" s="239"/>
      <c r="M1363" s="240"/>
      <c r="N1363" s="241"/>
      <c r="O1363" s="241"/>
      <c r="P1363" s="241"/>
      <c r="Q1363" s="241"/>
      <c r="R1363" s="241"/>
      <c r="S1363" s="241"/>
      <c r="T1363" s="242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243" t="s">
        <v>159</v>
      </c>
      <c r="AU1363" s="243" t="s">
        <v>86</v>
      </c>
      <c r="AV1363" s="13" t="s">
        <v>86</v>
      </c>
      <c r="AW1363" s="13" t="s">
        <v>32</v>
      </c>
      <c r="AX1363" s="13" t="s">
        <v>76</v>
      </c>
      <c r="AY1363" s="243" t="s">
        <v>151</v>
      </c>
    </row>
    <row r="1364" s="14" customFormat="1">
      <c r="A1364" s="14"/>
      <c r="B1364" s="244"/>
      <c r="C1364" s="245"/>
      <c r="D1364" s="234" t="s">
        <v>159</v>
      </c>
      <c r="E1364" s="246" t="s">
        <v>1</v>
      </c>
      <c r="F1364" s="247" t="s">
        <v>161</v>
      </c>
      <c r="G1364" s="245"/>
      <c r="H1364" s="248">
        <v>103</v>
      </c>
      <c r="I1364" s="249"/>
      <c r="J1364" s="245"/>
      <c r="K1364" s="245"/>
      <c r="L1364" s="250"/>
      <c r="M1364" s="251"/>
      <c r="N1364" s="252"/>
      <c r="O1364" s="252"/>
      <c r="P1364" s="252"/>
      <c r="Q1364" s="252"/>
      <c r="R1364" s="252"/>
      <c r="S1364" s="252"/>
      <c r="T1364" s="253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54" t="s">
        <v>159</v>
      </c>
      <c r="AU1364" s="254" t="s">
        <v>86</v>
      </c>
      <c r="AV1364" s="14" t="s">
        <v>158</v>
      </c>
      <c r="AW1364" s="14" t="s">
        <v>32</v>
      </c>
      <c r="AX1364" s="14" t="s">
        <v>84</v>
      </c>
      <c r="AY1364" s="254" t="s">
        <v>151</v>
      </c>
    </row>
    <row r="1365" s="2" customFormat="1">
      <c r="A1365" s="39"/>
      <c r="B1365" s="40"/>
      <c r="C1365" s="219" t="s">
        <v>859</v>
      </c>
      <c r="D1365" s="219" t="s">
        <v>153</v>
      </c>
      <c r="E1365" s="220" t="s">
        <v>1491</v>
      </c>
      <c r="F1365" s="221" t="s">
        <v>1492</v>
      </c>
      <c r="G1365" s="222" t="s">
        <v>232</v>
      </c>
      <c r="H1365" s="223">
        <v>19.170000000000002</v>
      </c>
      <c r="I1365" s="224"/>
      <c r="J1365" s="225">
        <f>ROUND(I1365*H1365,2)</f>
        <v>0</v>
      </c>
      <c r="K1365" s="221" t="s">
        <v>157</v>
      </c>
      <c r="L1365" s="45"/>
      <c r="M1365" s="226" t="s">
        <v>1</v>
      </c>
      <c r="N1365" s="227" t="s">
        <v>41</v>
      </c>
      <c r="O1365" s="92"/>
      <c r="P1365" s="228">
        <f>O1365*H1365</f>
        <v>0</v>
      </c>
      <c r="Q1365" s="228">
        <v>0</v>
      </c>
      <c r="R1365" s="228">
        <f>Q1365*H1365</f>
        <v>0</v>
      </c>
      <c r="S1365" s="228">
        <v>0</v>
      </c>
      <c r="T1365" s="229">
        <f>S1365*H1365</f>
        <v>0</v>
      </c>
      <c r="U1365" s="39"/>
      <c r="V1365" s="39"/>
      <c r="W1365" s="39"/>
      <c r="X1365" s="39"/>
      <c r="Y1365" s="39"/>
      <c r="Z1365" s="39"/>
      <c r="AA1365" s="39"/>
      <c r="AB1365" s="39"/>
      <c r="AC1365" s="39"/>
      <c r="AD1365" s="39"/>
      <c r="AE1365" s="39"/>
      <c r="AR1365" s="230" t="s">
        <v>199</v>
      </c>
      <c r="AT1365" s="230" t="s">
        <v>153</v>
      </c>
      <c r="AU1365" s="230" t="s">
        <v>86</v>
      </c>
      <c r="AY1365" s="18" t="s">
        <v>151</v>
      </c>
      <c r="BE1365" s="231">
        <f>IF(N1365="základní",J1365,0)</f>
        <v>0</v>
      </c>
      <c r="BF1365" s="231">
        <f>IF(N1365="snížená",J1365,0)</f>
        <v>0</v>
      </c>
      <c r="BG1365" s="231">
        <f>IF(N1365="zákl. přenesená",J1365,0)</f>
        <v>0</v>
      </c>
      <c r="BH1365" s="231">
        <f>IF(N1365="sníž. přenesená",J1365,0)</f>
        <v>0</v>
      </c>
      <c r="BI1365" s="231">
        <f>IF(N1365="nulová",J1365,0)</f>
        <v>0</v>
      </c>
      <c r="BJ1365" s="18" t="s">
        <v>84</v>
      </c>
      <c r="BK1365" s="231">
        <f>ROUND(I1365*H1365,2)</f>
        <v>0</v>
      </c>
      <c r="BL1365" s="18" t="s">
        <v>199</v>
      </c>
      <c r="BM1365" s="230" t="s">
        <v>1493</v>
      </c>
    </row>
    <row r="1366" s="15" customFormat="1">
      <c r="A1366" s="15"/>
      <c r="B1366" s="255"/>
      <c r="C1366" s="256"/>
      <c r="D1366" s="234" t="s">
        <v>159</v>
      </c>
      <c r="E1366" s="257" t="s">
        <v>1</v>
      </c>
      <c r="F1366" s="258" t="s">
        <v>1494</v>
      </c>
      <c r="G1366" s="256"/>
      <c r="H1366" s="257" t="s">
        <v>1</v>
      </c>
      <c r="I1366" s="259"/>
      <c r="J1366" s="256"/>
      <c r="K1366" s="256"/>
      <c r="L1366" s="260"/>
      <c r="M1366" s="261"/>
      <c r="N1366" s="262"/>
      <c r="O1366" s="262"/>
      <c r="P1366" s="262"/>
      <c r="Q1366" s="262"/>
      <c r="R1366" s="262"/>
      <c r="S1366" s="262"/>
      <c r="T1366" s="263"/>
      <c r="U1366" s="15"/>
      <c r="V1366" s="15"/>
      <c r="W1366" s="15"/>
      <c r="X1366" s="15"/>
      <c r="Y1366" s="15"/>
      <c r="Z1366" s="15"/>
      <c r="AA1366" s="15"/>
      <c r="AB1366" s="15"/>
      <c r="AC1366" s="15"/>
      <c r="AD1366" s="15"/>
      <c r="AE1366" s="15"/>
      <c r="AT1366" s="264" t="s">
        <v>159</v>
      </c>
      <c r="AU1366" s="264" t="s">
        <v>86</v>
      </c>
      <c r="AV1366" s="15" t="s">
        <v>84</v>
      </c>
      <c r="AW1366" s="15" t="s">
        <v>32</v>
      </c>
      <c r="AX1366" s="15" t="s">
        <v>76</v>
      </c>
      <c r="AY1366" s="264" t="s">
        <v>151</v>
      </c>
    </row>
    <row r="1367" s="13" customFormat="1">
      <c r="A1367" s="13"/>
      <c r="B1367" s="232"/>
      <c r="C1367" s="233"/>
      <c r="D1367" s="234" t="s">
        <v>159</v>
      </c>
      <c r="E1367" s="235" t="s">
        <v>1</v>
      </c>
      <c r="F1367" s="236" t="s">
        <v>1495</v>
      </c>
      <c r="G1367" s="233"/>
      <c r="H1367" s="237">
        <v>5.8799999999999999</v>
      </c>
      <c r="I1367" s="238"/>
      <c r="J1367" s="233"/>
      <c r="K1367" s="233"/>
      <c r="L1367" s="239"/>
      <c r="M1367" s="240"/>
      <c r="N1367" s="241"/>
      <c r="O1367" s="241"/>
      <c r="P1367" s="241"/>
      <c r="Q1367" s="241"/>
      <c r="R1367" s="241"/>
      <c r="S1367" s="241"/>
      <c r="T1367" s="242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43" t="s">
        <v>159</v>
      </c>
      <c r="AU1367" s="243" t="s">
        <v>86</v>
      </c>
      <c r="AV1367" s="13" t="s">
        <v>86</v>
      </c>
      <c r="AW1367" s="13" t="s">
        <v>32</v>
      </c>
      <c r="AX1367" s="13" t="s">
        <v>76</v>
      </c>
      <c r="AY1367" s="243" t="s">
        <v>151</v>
      </c>
    </row>
    <row r="1368" s="13" customFormat="1">
      <c r="A1368" s="13"/>
      <c r="B1368" s="232"/>
      <c r="C1368" s="233"/>
      <c r="D1368" s="234" t="s">
        <v>159</v>
      </c>
      <c r="E1368" s="235" t="s">
        <v>1</v>
      </c>
      <c r="F1368" s="236" t="s">
        <v>1496</v>
      </c>
      <c r="G1368" s="233"/>
      <c r="H1368" s="237">
        <v>2</v>
      </c>
      <c r="I1368" s="238"/>
      <c r="J1368" s="233"/>
      <c r="K1368" s="233"/>
      <c r="L1368" s="239"/>
      <c r="M1368" s="240"/>
      <c r="N1368" s="241"/>
      <c r="O1368" s="241"/>
      <c r="P1368" s="241"/>
      <c r="Q1368" s="241"/>
      <c r="R1368" s="241"/>
      <c r="S1368" s="241"/>
      <c r="T1368" s="242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43" t="s">
        <v>159</v>
      </c>
      <c r="AU1368" s="243" t="s">
        <v>86</v>
      </c>
      <c r="AV1368" s="13" t="s">
        <v>86</v>
      </c>
      <c r="AW1368" s="13" t="s">
        <v>32</v>
      </c>
      <c r="AX1368" s="13" t="s">
        <v>76</v>
      </c>
      <c r="AY1368" s="243" t="s">
        <v>151</v>
      </c>
    </row>
    <row r="1369" s="13" customFormat="1">
      <c r="A1369" s="13"/>
      <c r="B1369" s="232"/>
      <c r="C1369" s="233"/>
      <c r="D1369" s="234" t="s">
        <v>159</v>
      </c>
      <c r="E1369" s="235" t="s">
        <v>1</v>
      </c>
      <c r="F1369" s="236" t="s">
        <v>1497</v>
      </c>
      <c r="G1369" s="233"/>
      <c r="H1369" s="237">
        <v>10.199999999999999</v>
      </c>
      <c r="I1369" s="238"/>
      <c r="J1369" s="233"/>
      <c r="K1369" s="233"/>
      <c r="L1369" s="239"/>
      <c r="M1369" s="240"/>
      <c r="N1369" s="241"/>
      <c r="O1369" s="241"/>
      <c r="P1369" s="241"/>
      <c r="Q1369" s="241"/>
      <c r="R1369" s="241"/>
      <c r="S1369" s="241"/>
      <c r="T1369" s="242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43" t="s">
        <v>159</v>
      </c>
      <c r="AU1369" s="243" t="s">
        <v>86</v>
      </c>
      <c r="AV1369" s="13" t="s">
        <v>86</v>
      </c>
      <c r="AW1369" s="13" t="s">
        <v>32</v>
      </c>
      <c r="AX1369" s="13" t="s">
        <v>76</v>
      </c>
      <c r="AY1369" s="243" t="s">
        <v>151</v>
      </c>
    </row>
    <row r="1370" s="13" customFormat="1">
      <c r="A1370" s="13"/>
      <c r="B1370" s="232"/>
      <c r="C1370" s="233"/>
      <c r="D1370" s="234" t="s">
        <v>159</v>
      </c>
      <c r="E1370" s="235" t="s">
        <v>1</v>
      </c>
      <c r="F1370" s="236" t="s">
        <v>1498</v>
      </c>
      <c r="G1370" s="233"/>
      <c r="H1370" s="237">
        <v>1.0900000000000001</v>
      </c>
      <c r="I1370" s="238"/>
      <c r="J1370" s="233"/>
      <c r="K1370" s="233"/>
      <c r="L1370" s="239"/>
      <c r="M1370" s="240"/>
      <c r="N1370" s="241"/>
      <c r="O1370" s="241"/>
      <c r="P1370" s="241"/>
      <c r="Q1370" s="241"/>
      <c r="R1370" s="241"/>
      <c r="S1370" s="241"/>
      <c r="T1370" s="242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43" t="s">
        <v>159</v>
      </c>
      <c r="AU1370" s="243" t="s">
        <v>86</v>
      </c>
      <c r="AV1370" s="13" t="s">
        <v>86</v>
      </c>
      <c r="AW1370" s="13" t="s">
        <v>32</v>
      </c>
      <c r="AX1370" s="13" t="s">
        <v>76</v>
      </c>
      <c r="AY1370" s="243" t="s">
        <v>151</v>
      </c>
    </row>
    <row r="1371" s="14" customFormat="1">
      <c r="A1371" s="14"/>
      <c r="B1371" s="244"/>
      <c r="C1371" s="245"/>
      <c r="D1371" s="234" t="s">
        <v>159</v>
      </c>
      <c r="E1371" s="246" t="s">
        <v>1</v>
      </c>
      <c r="F1371" s="247" t="s">
        <v>161</v>
      </c>
      <c r="G1371" s="245"/>
      <c r="H1371" s="248">
        <v>19.170000000000002</v>
      </c>
      <c r="I1371" s="249"/>
      <c r="J1371" s="245"/>
      <c r="K1371" s="245"/>
      <c r="L1371" s="250"/>
      <c r="M1371" s="251"/>
      <c r="N1371" s="252"/>
      <c r="O1371" s="252"/>
      <c r="P1371" s="252"/>
      <c r="Q1371" s="252"/>
      <c r="R1371" s="252"/>
      <c r="S1371" s="252"/>
      <c r="T1371" s="253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54" t="s">
        <v>159</v>
      </c>
      <c r="AU1371" s="254" t="s">
        <v>86</v>
      </c>
      <c r="AV1371" s="14" t="s">
        <v>158</v>
      </c>
      <c r="AW1371" s="14" t="s">
        <v>32</v>
      </c>
      <c r="AX1371" s="14" t="s">
        <v>84</v>
      </c>
      <c r="AY1371" s="254" t="s">
        <v>151</v>
      </c>
    </row>
    <row r="1372" s="2" customFormat="1">
      <c r="A1372" s="39"/>
      <c r="B1372" s="40"/>
      <c r="C1372" s="219" t="s">
        <v>1499</v>
      </c>
      <c r="D1372" s="219" t="s">
        <v>153</v>
      </c>
      <c r="E1372" s="220" t="s">
        <v>1500</v>
      </c>
      <c r="F1372" s="221" t="s">
        <v>1501</v>
      </c>
      <c r="G1372" s="222" t="s">
        <v>232</v>
      </c>
      <c r="H1372" s="223">
        <v>19.170000000000002</v>
      </c>
      <c r="I1372" s="224"/>
      <c r="J1372" s="225">
        <f>ROUND(I1372*H1372,2)</f>
        <v>0</v>
      </c>
      <c r="K1372" s="221" t="s">
        <v>157</v>
      </c>
      <c r="L1372" s="45"/>
      <c r="M1372" s="226" t="s">
        <v>1</v>
      </c>
      <c r="N1372" s="227" t="s">
        <v>41</v>
      </c>
      <c r="O1372" s="92"/>
      <c r="P1372" s="228">
        <f>O1372*H1372</f>
        <v>0</v>
      </c>
      <c r="Q1372" s="228">
        <v>0</v>
      </c>
      <c r="R1372" s="228">
        <f>Q1372*H1372</f>
        <v>0</v>
      </c>
      <c r="S1372" s="228">
        <v>0</v>
      </c>
      <c r="T1372" s="229">
        <f>S1372*H1372</f>
        <v>0</v>
      </c>
      <c r="U1372" s="39"/>
      <c r="V1372" s="39"/>
      <c r="W1372" s="39"/>
      <c r="X1372" s="39"/>
      <c r="Y1372" s="39"/>
      <c r="Z1372" s="39"/>
      <c r="AA1372" s="39"/>
      <c r="AB1372" s="39"/>
      <c r="AC1372" s="39"/>
      <c r="AD1372" s="39"/>
      <c r="AE1372" s="39"/>
      <c r="AR1372" s="230" t="s">
        <v>199</v>
      </c>
      <c r="AT1372" s="230" t="s">
        <v>153</v>
      </c>
      <c r="AU1372" s="230" t="s">
        <v>86</v>
      </c>
      <c r="AY1372" s="18" t="s">
        <v>151</v>
      </c>
      <c r="BE1372" s="231">
        <f>IF(N1372="základní",J1372,0)</f>
        <v>0</v>
      </c>
      <c r="BF1372" s="231">
        <f>IF(N1372="snížená",J1372,0)</f>
        <v>0</v>
      </c>
      <c r="BG1372" s="231">
        <f>IF(N1372="zákl. přenesená",J1372,0)</f>
        <v>0</v>
      </c>
      <c r="BH1372" s="231">
        <f>IF(N1372="sníž. přenesená",J1372,0)</f>
        <v>0</v>
      </c>
      <c r="BI1372" s="231">
        <f>IF(N1372="nulová",J1372,0)</f>
        <v>0</v>
      </c>
      <c r="BJ1372" s="18" t="s">
        <v>84</v>
      </c>
      <c r="BK1372" s="231">
        <f>ROUND(I1372*H1372,2)</f>
        <v>0</v>
      </c>
      <c r="BL1372" s="18" t="s">
        <v>199</v>
      </c>
      <c r="BM1372" s="230" t="s">
        <v>1502</v>
      </c>
    </row>
    <row r="1373" s="2" customFormat="1">
      <c r="A1373" s="39"/>
      <c r="B1373" s="40"/>
      <c r="C1373" s="219" t="s">
        <v>864</v>
      </c>
      <c r="D1373" s="219" t="s">
        <v>153</v>
      </c>
      <c r="E1373" s="220" t="s">
        <v>1503</v>
      </c>
      <c r="F1373" s="221" t="s">
        <v>1504</v>
      </c>
      <c r="G1373" s="222" t="s">
        <v>232</v>
      </c>
      <c r="H1373" s="223">
        <v>103</v>
      </c>
      <c r="I1373" s="224"/>
      <c r="J1373" s="225">
        <f>ROUND(I1373*H1373,2)</f>
        <v>0</v>
      </c>
      <c r="K1373" s="221" t="s">
        <v>1</v>
      </c>
      <c r="L1373" s="45"/>
      <c r="M1373" s="226" t="s">
        <v>1</v>
      </c>
      <c r="N1373" s="227" t="s">
        <v>41</v>
      </c>
      <c r="O1373" s="92"/>
      <c r="P1373" s="228">
        <f>O1373*H1373</f>
        <v>0</v>
      </c>
      <c r="Q1373" s="228">
        <v>0</v>
      </c>
      <c r="R1373" s="228">
        <f>Q1373*H1373</f>
        <v>0</v>
      </c>
      <c r="S1373" s="228">
        <v>0</v>
      </c>
      <c r="T1373" s="229">
        <f>S1373*H1373</f>
        <v>0</v>
      </c>
      <c r="U1373" s="39"/>
      <c r="V1373" s="39"/>
      <c r="W1373" s="39"/>
      <c r="X1373" s="39"/>
      <c r="Y1373" s="39"/>
      <c r="Z1373" s="39"/>
      <c r="AA1373" s="39"/>
      <c r="AB1373" s="39"/>
      <c r="AC1373" s="39"/>
      <c r="AD1373" s="39"/>
      <c r="AE1373" s="39"/>
      <c r="AR1373" s="230" t="s">
        <v>199</v>
      </c>
      <c r="AT1373" s="230" t="s">
        <v>153</v>
      </c>
      <c r="AU1373" s="230" t="s">
        <v>86</v>
      </c>
      <c r="AY1373" s="18" t="s">
        <v>151</v>
      </c>
      <c r="BE1373" s="231">
        <f>IF(N1373="základní",J1373,0)</f>
        <v>0</v>
      </c>
      <c r="BF1373" s="231">
        <f>IF(N1373="snížená",J1373,0)</f>
        <v>0</v>
      </c>
      <c r="BG1373" s="231">
        <f>IF(N1373="zákl. přenesená",J1373,0)</f>
        <v>0</v>
      </c>
      <c r="BH1373" s="231">
        <f>IF(N1373="sníž. přenesená",J1373,0)</f>
        <v>0</v>
      </c>
      <c r="BI1373" s="231">
        <f>IF(N1373="nulová",J1373,0)</f>
        <v>0</v>
      </c>
      <c r="BJ1373" s="18" t="s">
        <v>84</v>
      </c>
      <c r="BK1373" s="231">
        <f>ROUND(I1373*H1373,2)</f>
        <v>0</v>
      </c>
      <c r="BL1373" s="18" t="s">
        <v>199</v>
      </c>
      <c r="BM1373" s="230" t="s">
        <v>1505</v>
      </c>
    </row>
    <row r="1374" s="12" customFormat="1" ht="22.8" customHeight="1">
      <c r="A1374" s="12"/>
      <c r="B1374" s="203"/>
      <c r="C1374" s="204"/>
      <c r="D1374" s="205" t="s">
        <v>75</v>
      </c>
      <c r="E1374" s="217" t="s">
        <v>1506</v>
      </c>
      <c r="F1374" s="217" t="s">
        <v>1507</v>
      </c>
      <c r="G1374" s="204"/>
      <c r="H1374" s="204"/>
      <c r="I1374" s="207"/>
      <c r="J1374" s="218">
        <f>BK1374</f>
        <v>0</v>
      </c>
      <c r="K1374" s="204"/>
      <c r="L1374" s="209"/>
      <c r="M1374" s="210"/>
      <c r="N1374" s="211"/>
      <c r="O1374" s="211"/>
      <c r="P1374" s="212">
        <f>SUM(P1375:P1385)</f>
        <v>0</v>
      </c>
      <c r="Q1374" s="211"/>
      <c r="R1374" s="212">
        <f>SUM(R1375:R1385)</f>
        <v>0</v>
      </c>
      <c r="S1374" s="211"/>
      <c r="T1374" s="213">
        <f>SUM(T1375:T1385)</f>
        <v>0</v>
      </c>
      <c r="U1374" s="12"/>
      <c r="V1374" s="12"/>
      <c r="W1374" s="12"/>
      <c r="X1374" s="12"/>
      <c r="Y1374" s="12"/>
      <c r="Z1374" s="12"/>
      <c r="AA1374" s="12"/>
      <c r="AB1374" s="12"/>
      <c r="AC1374" s="12"/>
      <c r="AD1374" s="12"/>
      <c r="AE1374" s="12"/>
      <c r="AR1374" s="214" t="s">
        <v>86</v>
      </c>
      <c r="AT1374" s="215" t="s">
        <v>75</v>
      </c>
      <c r="AU1374" s="215" t="s">
        <v>84</v>
      </c>
      <c r="AY1374" s="214" t="s">
        <v>151</v>
      </c>
      <c r="BK1374" s="216">
        <f>SUM(BK1375:BK1385)</f>
        <v>0</v>
      </c>
    </row>
    <row r="1375" s="2" customFormat="1">
      <c r="A1375" s="39"/>
      <c r="B1375" s="40"/>
      <c r="C1375" s="219" t="s">
        <v>1508</v>
      </c>
      <c r="D1375" s="219" t="s">
        <v>153</v>
      </c>
      <c r="E1375" s="220" t="s">
        <v>1509</v>
      </c>
      <c r="F1375" s="221" t="s">
        <v>1510</v>
      </c>
      <c r="G1375" s="222" t="s">
        <v>232</v>
      </c>
      <c r="H1375" s="223">
        <v>1237.5519999999999</v>
      </c>
      <c r="I1375" s="224"/>
      <c r="J1375" s="225">
        <f>ROUND(I1375*H1375,2)</f>
        <v>0</v>
      </c>
      <c r="K1375" s="221" t="s">
        <v>157</v>
      </c>
      <c r="L1375" s="45"/>
      <c r="M1375" s="226" t="s">
        <v>1</v>
      </c>
      <c r="N1375" s="227" t="s">
        <v>41</v>
      </c>
      <c r="O1375" s="92"/>
      <c r="P1375" s="228">
        <f>O1375*H1375</f>
        <v>0</v>
      </c>
      <c r="Q1375" s="228">
        <v>0</v>
      </c>
      <c r="R1375" s="228">
        <f>Q1375*H1375</f>
        <v>0</v>
      </c>
      <c r="S1375" s="228">
        <v>0</v>
      </c>
      <c r="T1375" s="229">
        <f>S1375*H1375</f>
        <v>0</v>
      </c>
      <c r="U1375" s="39"/>
      <c r="V1375" s="39"/>
      <c r="W1375" s="39"/>
      <c r="X1375" s="39"/>
      <c r="Y1375" s="39"/>
      <c r="Z1375" s="39"/>
      <c r="AA1375" s="39"/>
      <c r="AB1375" s="39"/>
      <c r="AC1375" s="39"/>
      <c r="AD1375" s="39"/>
      <c r="AE1375" s="39"/>
      <c r="AR1375" s="230" t="s">
        <v>199</v>
      </c>
      <c r="AT1375" s="230" t="s">
        <v>153</v>
      </c>
      <c r="AU1375" s="230" t="s">
        <v>86</v>
      </c>
      <c r="AY1375" s="18" t="s">
        <v>151</v>
      </c>
      <c r="BE1375" s="231">
        <f>IF(N1375="základní",J1375,0)</f>
        <v>0</v>
      </c>
      <c r="BF1375" s="231">
        <f>IF(N1375="snížená",J1375,0)</f>
        <v>0</v>
      </c>
      <c r="BG1375" s="231">
        <f>IF(N1375="zákl. přenesená",J1375,0)</f>
        <v>0</v>
      </c>
      <c r="BH1375" s="231">
        <f>IF(N1375="sníž. přenesená",J1375,0)</f>
        <v>0</v>
      </c>
      <c r="BI1375" s="231">
        <f>IF(N1375="nulová",J1375,0)</f>
        <v>0</v>
      </c>
      <c r="BJ1375" s="18" t="s">
        <v>84</v>
      </c>
      <c r="BK1375" s="231">
        <f>ROUND(I1375*H1375,2)</f>
        <v>0</v>
      </c>
      <c r="BL1375" s="18" t="s">
        <v>199</v>
      </c>
      <c r="BM1375" s="230" t="s">
        <v>1511</v>
      </c>
    </row>
    <row r="1376" s="15" customFormat="1">
      <c r="A1376" s="15"/>
      <c r="B1376" s="255"/>
      <c r="C1376" s="256"/>
      <c r="D1376" s="234" t="s">
        <v>159</v>
      </c>
      <c r="E1376" s="257" t="s">
        <v>1</v>
      </c>
      <c r="F1376" s="258" t="s">
        <v>1512</v>
      </c>
      <c r="G1376" s="256"/>
      <c r="H1376" s="257" t="s">
        <v>1</v>
      </c>
      <c r="I1376" s="259"/>
      <c r="J1376" s="256"/>
      <c r="K1376" s="256"/>
      <c r="L1376" s="260"/>
      <c r="M1376" s="261"/>
      <c r="N1376" s="262"/>
      <c r="O1376" s="262"/>
      <c r="P1376" s="262"/>
      <c r="Q1376" s="262"/>
      <c r="R1376" s="262"/>
      <c r="S1376" s="262"/>
      <c r="T1376" s="263"/>
      <c r="U1376" s="15"/>
      <c r="V1376" s="15"/>
      <c r="W1376" s="15"/>
      <c r="X1376" s="15"/>
      <c r="Y1376" s="15"/>
      <c r="Z1376" s="15"/>
      <c r="AA1376" s="15"/>
      <c r="AB1376" s="15"/>
      <c r="AC1376" s="15"/>
      <c r="AD1376" s="15"/>
      <c r="AE1376" s="15"/>
      <c r="AT1376" s="264" t="s">
        <v>159</v>
      </c>
      <c r="AU1376" s="264" t="s">
        <v>86</v>
      </c>
      <c r="AV1376" s="15" t="s">
        <v>84</v>
      </c>
      <c r="AW1376" s="15" t="s">
        <v>32</v>
      </c>
      <c r="AX1376" s="15" t="s">
        <v>76</v>
      </c>
      <c r="AY1376" s="264" t="s">
        <v>151</v>
      </c>
    </row>
    <row r="1377" s="13" customFormat="1">
      <c r="A1377" s="13"/>
      <c r="B1377" s="232"/>
      <c r="C1377" s="233"/>
      <c r="D1377" s="234" t="s">
        <v>159</v>
      </c>
      <c r="E1377" s="235" t="s">
        <v>1</v>
      </c>
      <c r="F1377" s="236" t="s">
        <v>1513</v>
      </c>
      <c r="G1377" s="233"/>
      <c r="H1377" s="237">
        <v>249.13499999999999</v>
      </c>
      <c r="I1377" s="238"/>
      <c r="J1377" s="233"/>
      <c r="K1377" s="233"/>
      <c r="L1377" s="239"/>
      <c r="M1377" s="240"/>
      <c r="N1377" s="241"/>
      <c r="O1377" s="241"/>
      <c r="P1377" s="241"/>
      <c r="Q1377" s="241"/>
      <c r="R1377" s="241"/>
      <c r="S1377" s="241"/>
      <c r="T1377" s="242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43" t="s">
        <v>159</v>
      </c>
      <c r="AU1377" s="243" t="s">
        <v>86</v>
      </c>
      <c r="AV1377" s="13" t="s">
        <v>86</v>
      </c>
      <c r="AW1377" s="13" t="s">
        <v>32</v>
      </c>
      <c r="AX1377" s="13" t="s">
        <v>76</v>
      </c>
      <c r="AY1377" s="243" t="s">
        <v>151</v>
      </c>
    </row>
    <row r="1378" s="15" customFormat="1">
      <c r="A1378" s="15"/>
      <c r="B1378" s="255"/>
      <c r="C1378" s="256"/>
      <c r="D1378" s="234" t="s">
        <v>159</v>
      </c>
      <c r="E1378" s="257" t="s">
        <v>1</v>
      </c>
      <c r="F1378" s="258" t="s">
        <v>1514</v>
      </c>
      <c r="G1378" s="256"/>
      <c r="H1378" s="257" t="s">
        <v>1</v>
      </c>
      <c r="I1378" s="259"/>
      <c r="J1378" s="256"/>
      <c r="K1378" s="256"/>
      <c r="L1378" s="260"/>
      <c r="M1378" s="261"/>
      <c r="N1378" s="262"/>
      <c r="O1378" s="262"/>
      <c r="P1378" s="262"/>
      <c r="Q1378" s="262"/>
      <c r="R1378" s="262"/>
      <c r="S1378" s="262"/>
      <c r="T1378" s="263"/>
      <c r="U1378" s="15"/>
      <c r="V1378" s="15"/>
      <c r="W1378" s="15"/>
      <c r="X1378" s="15"/>
      <c r="Y1378" s="15"/>
      <c r="Z1378" s="15"/>
      <c r="AA1378" s="15"/>
      <c r="AB1378" s="15"/>
      <c r="AC1378" s="15"/>
      <c r="AD1378" s="15"/>
      <c r="AE1378" s="15"/>
      <c r="AT1378" s="264" t="s">
        <v>159</v>
      </c>
      <c r="AU1378" s="264" t="s">
        <v>86</v>
      </c>
      <c r="AV1378" s="15" t="s">
        <v>84</v>
      </c>
      <c r="AW1378" s="15" t="s">
        <v>32</v>
      </c>
      <c r="AX1378" s="15" t="s">
        <v>76</v>
      </c>
      <c r="AY1378" s="264" t="s">
        <v>151</v>
      </c>
    </row>
    <row r="1379" s="13" customFormat="1">
      <c r="A1379" s="13"/>
      <c r="B1379" s="232"/>
      <c r="C1379" s="233"/>
      <c r="D1379" s="234" t="s">
        <v>159</v>
      </c>
      <c r="E1379" s="235" t="s">
        <v>1</v>
      </c>
      <c r="F1379" s="236" t="s">
        <v>1515</v>
      </c>
      <c r="G1379" s="233"/>
      <c r="H1379" s="237">
        <v>347.25999999999999</v>
      </c>
      <c r="I1379" s="238"/>
      <c r="J1379" s="233"/>
      <c r="K1379" s="233"/>
      <c r="L1379" s="239"/>
      <c r="M1379" s="240"/>
      <c r="N1379" s="241"/>
      <c r="O1379" s="241"/>
      <c r="P1379" s="241"/>
      <c r="Q1379" s="241"/>
      <c r="R1379" s="241"/>
      <c r="S1379" s="241"/>
      <c r="T1379" s="242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43" t="s">
        <v>159</v>
      </c>
      <c r="AU1379" s="243" t="s">
        <v>86</v>
      </c>
      <c r="AV1379" s="13" t="s">
        <v>86</v>
      </c>
      <c r="AW1379" s="13" t="s">
        <v>32</v>
      </c>
      <c r="AX1379" s="13" t="s">
        <v>76</v>
      </c>
      <c r="AY1379" s="243" t="s">
        <v>151</v>
      </c>
    </row>
    <row r="1380" s="15" customFormat="1">
      <c r="A1380" s="15"/>
      <c r="B1380" s="255"/>
      <c r="C1380" s="256"/>
      <c r="D1380" s="234" t="s">
        <v>159</v>
      </c>
      <c r="E1380" s="257" t="s">
        <v>1</v>
      </c>
      <c r="F1380" s="258" t="s">
        <v>1516</v>
      </c>
      <c r="G1380" s="256"/>
      <c r="H1380" s="257" t="s">
        <v>1</v>
      </c>
      <c r="I1380" s="259"/>
      <c r="J1380" s="256"/>
      <c r="K1380" s="256"/>
      <c r="L1380" s="260"/>
      <c r="M1380" s="261"/>
      <c r="N1380" s="262"/>
      <c r="O1380" s="262"/>
      <c r="P1380" s="262"/>
      <c r="Q1380" s="262"/>
      <c r="R1380" s="262"/>
      <c r="S1380" s="262"/>
      <c r="T1380" s="263"/>
      <c r="U1380" s="15"/>
      <c r="V1380" s="15"/>
      <c r="W1380" s="15"/>
      <c r="X1380" s="15"/>
      <c r="Y1380" s="15"/>
      <c r="Z1380" s="15"/>
      <c r="AA1380" s="15"/>
      <c r="AB1380" s="15"/>
      <c r="AC1380" s="15"/>
      <c r="AD1380" s="15"/>
      <c r="AE1380" s="15"/>
      <c r="AT1380" s="264" t="s">
        <v>159</v>
      </c>
      <c r="AU1380" s="264" t="s">
        <v>86</v>
      </c>
      <c r="AV1380" s="15" t="s">
        <v>84</v>
      </c>
      <c r="AW1380" s="15" t="s">
        <v>32</v>
      </c>
      <c r="AX1380" s="15" t="s">
        <v>76</v>
      </c>
      <c r="AY1380" s="264" t="s">
        <v>151</v>
      </c>
    </row>
    <row r="1381" s="13" customFormat="1">
      <c r="A1381" s="13"/>
      <c r="B1381" s="232"/>
      <c r="C1381" s="233"/>
      <c r="D1381" s="234" t="s">
        <v>159</v>
      </c>
      <c r="E1381" s="235" t="s">
        <v>1</v>
      </c>
      <c r="F1381" s="236" t="s">
        <v>1517</v>
      </c>
      <c r="G1381" s="233"/>
      <c r="H1381" s="237">
        <v>360.41899999999998</v>
      </c>
      <c r="I1381" s="238"/>
      <c r="J1381" s="233"/>
      <c r="K1381" s="233"/>
      <c r="L1381" s="239"/>
      <c r="M1381" s="240"/>
      <c r="N1381" s="241"/>
      <c r="O1381" s="241"/>
      <c r="P1381" s="241"/>
      <c r="Q1381" s="241"/>
      <c r="R1381" s="241"/>
      <c r="S1381" s="241"/>
      <c r="T1381" s="242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43" t="s">
        <v>159</v>
      </c>
      <c r="AU1381" s="243" t="s">
        <v>86</v>
      </c>
      <c r="AV1381" s="13" t="s">
        <v>86</v>
      </c>
      <c r="AW1381" s="13" t="s">
        <v>32</v>
      </c>
      <c r="AX1381" s="13" t="s">
        <v>76</v>
      </c>
      <c r="AY1381" s="243" t="s">
        <v>151</v>
      </c>
    </row>
    <row r="1382" s="15" customFormat="1">
      <c r="A1382" s="15"/>
      <c r="B1382" s="255"/>
      <c r="C1382" s="256"/>
      <c r="D1382" s="234" t="s">
        <v>159</v>
      </c>
      <c r="E1382" s="257" t="s">
        <v>1</v>
      </c>
      <c r="F1382" s="258" t="s">
        <v>1518</v>
      </c>
      <c r="G1382" s="256"/>
      <c r="H1382" s="257" t="s">
        <v>1</v>
      </c>
      <c r="I1382" s="259"/>
      <c r="J1382" s="256"/>
      <c r="K1382" s="256"/>
      <c r="L1382" s="260"/>
      <c r="M1382" s="261"/>
      <c r="N1382" s="262"/>
      <c r="O1382" s="262"/>
      <c r="P1382" s="262"/>
      <c r="Q1382" s="262"/>
      <c r="R1382" s="262"/>
      <c r="S1382" s="262"/>
      <c r="T1382" s="263"/>
      <c r="U1382" s="15"/>
      <c r="V1382" s="15"/>
      <c r="W1382" s="15"/>
      <c r="X1382" s="15"/>
      <c r="Y1382" s="15"/>
      <c r="Z1382" s="15"/>
      <c r="AA1382" s="15"/>
      <c r="AB1382" s="15"/>
      <c r="AC1382" s="15"/>
      <c r="AD1382" s="15"/>
      <c r="AE1382" s="15"/>
      <c r="AT1382" s="264" t="s">
        <v>159</v>
      </c>
      <c r="AU1382" s="264" t="s">
        <v>86</v>
      </c>
      <c r="AV1382" s="15" t="s">
        <v>84</v>
      </c>
      <c r="AW1382" s="15" t="s">
        <v>32</v>
      </c>
      <c r="AX1382" s="15" t="s">
        <v>76</v>
      </c>
      <c r="AY1382" s="264" t="s">
        <v>151</v>
      </c>
    </row>
    <row r="1383" s="13" customFormat="1">
      <c r="A1383" s="13"/>
      <c r="B1383" s="232"/>
      <c r="C1383" s="233"/>
      <c r="D1383" s="234" t="s">
        <v>159</v>
      </c>
      <c r="E1383" s="235" t="s">
        <v>1</v>
      </c>
      <c r="F1383" s="236" t="s">
        <v>1519</v>
      </c>
      <c r="G1383" s="233"/>
      <c r="H1383" s="237">
        <v>280.738</v>
      </c>
      <c r="I1383" s="238"/>
      <c r="J1383" s="233"/>
      <c r="K1383" s="233"/>
      <c r="L1383" s="239"/>
      <c r="M1383" s="240"/>
      <c r="N1383" s="241"/>
      <c r="O1383" s="241"/>
      <c r="P1383" s="241"/>
      <c r="Q1383" s="241"/>
      <c r="R1383" s="241"/>
      <c r="S1383" s="241"/>
      <c r="T1383" s="242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43" t="s">
        <v>159</v>
      </c>
      <c r="AU1383" s="243" t="s">
        <v>86</v>
      </c>
      <c r="AV1383" s="13" t="s">
        <v>86</v>
      </c>
      <c r="AW1383" s="13" t="s">
        <v>32</v>
      </c>
      <c r="AX1383" s="13" t="s">
        <v>76</v>
      </c>
      <c r="AY1383" s="243" t="s">
        <v>151</v>
      </c>
    </row>
    <row r="1384" s="14" customFormat="1">
      <c r="A1384" s="14"/>
      <c r="B1384" s="244"/>
      <c r="C1384" s="245"/>
      <c r="D1384" s="234" t="s">
        <v>159</v>
      </c>
      <c r="E1384" s="246" t="s">
        <v>1</v>
      </c>
      <c r="F1384" s="247" t="s">
        <v>161</v>
      </c>
      <c r="G1384" s="245"/>
      <c r="H1384" s="248">
        <v>1237.5519999999999</v>
      </c>
      <c r="I1384" s="249"/>
      <c r="J1384" s="245"/>
      <c r="K1384" s="245"/>
      <c r="L1384" s="250"/>
      <c r="M1384" s="251"/>
      <c r="N1384" s="252"/>
      <c r="O1384" s="252"/>
      <c r="P1384" s="252"/>
      <c r="Q1384" s="252"/>
      <c r="R1384" s="252"/>
      <c r="S1384" s="252"/>
      <c r="T1384" s="253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54" t="s">
        <v>159</v>
      </c>
      <c r="AU1384" s="254" t="s">
        <v>86</v>
      </c>
      <c r="AV1384" s="14" t="s">
        <v>158</v>
      </c>
      <c r="AW1384" s="14" t="s">
        <v>32</v>
      </c>
      <c r="AX1384" s="14" t="s">
        <v>84</v>
      </c>
      <c r="AY1384" s="254" t="s">
        <v>151</v>
      </c>
    </row>
    <row r="1385" s="2" customFormat="1">
      <c r="A1385" s="39"/>
      <c r="B1385" s="40"/>
      <c r="C1385" s="219" t="s">
        <v>867</v>
      </c>
      <c r="D1385" s="219" t="s">
        <v>153</v>
      </c>
      <c r="E1385" s="220" t="s">
        <v>1520</v>
      </c>
      <c r="F1385" s="221" t="s">
        <v>1521</v>
      </c>
      <c r="G1385" s="222" t="s">
        <v>232</v>
      </c>
      <c r="H1385" s="223">
        <v>1237.5519999999999</v>
      </c>
      <c r="I1385" s="224"/>
      <c r="J1385" s="225">
        <f>ROUND(I1385*H1385,2)</f>
        <v>0</v>
      </c>
      <c r="K1385" s="221" t="s">
        <v>157</v>
      </c>
      <c r="L1385" s="45"/>
      <c r="M1385" s="286" t="s">
        <v>1</v>
      </c>
      <c r="N1385" s="287" t="s">
        <v>41</v>
      </c>
      <c r="O1385" s="288"/>
      <c r="P1385" s="289">
        <f>O1385*H1385</f>
        <v>0</v>
      </c>
      <c r="Q1385" s="289">
        <v>0</v>
      </c>
      <c r="R1385" s="289">
        <f>Q1385*H1385</f>
        <v>0</v>
      </c>
      <c r="S1385" s="289">
        <v>0</v>
      </c>
      <c r="T1385" s="290">
        <f>S1385*H1385</f>
        <v>0</v>
      </c>
      <c r="U1385" s="39"/>
      <c r="V1385" s="39"/>
      <c r="W1385" s="39"/>
      <c r="X1385" s="39"/>
      <c r="Y1385" s="39"/>
      <c r="Z1385" s="39"/>
      <c r="AA1385" s="39"/>
      <c r="AB1385" s="39"/>
      <c r="AC1385" s="39"/>
      <c r="AD1385" s="39"/>
      <c r="AE1385" s="39"/>
      <c r="AR1385" s="230" t="s">
        <v>199</v>
      </c>
      <c r="AT1385" s="230" t="s">
        <v>153</v>
      </c>
      <c r="AU1385" s="230" t="s">
        <v>86</v>
      </c>
      <c r="AY1385" s="18" t="s">
        <v>151</v>
      </c>
      <c r="BE1385" s="231">
        <f>IF(N1385="základní",J1385,0)</f>
        <v>0</v>
      </c>
      <c r="BF1385" s="231">
        <f>IF(N1385="snížená",J1385,0)</f>
        <v>0</v>
      </c>
      <c r="BG1385" s="231">
        <f>IF(N1385="zákl. přenesená",J1385,0)</f>
        <v>0</v>
      </c>
      <c r="BH1385" s="231">
        <f>IF(N1385="sníž. přenesená",J1385,0)</f>
        <v>0</v>
      </c>
      <c r="BI1385" s="231">
        <f>IF(N1385="nulová",J1385,0)</f>
        <v>0</v>
      </c>
      <c r="BJ1385" s="18" t="s">
        <v>84</v>
      </c>
      <c r="BK1385" s="231">
        <f>ROUND(I1385*H1385,2)</f>
        <v>0</v>
      </c>
      <c r="BL1385" s="18" t="s">
        <v>199</v>
      </c>
      <c r="BM1385" s="230" t="s">
        <v>1522</v>
      </c>
    </row>
    <row r="1386" s="2" customFormat="1" ht="6.96" customHeight="1">
      <c r="A1386" s="39"/>
      <c r="B1386" s="67"/>
      <c r="C1386" s="68"/>
      <c r="D1386" s="68"/>
      <c r="E1386" s="68"/>
      <c r="F1386" s="68"/>
      <c r="G1386" s="68"/>
      <c r="H1386" s="68"/>
      <c r="I1386" s="68"/>
      <c r="J1386" s="68"/>
      <c r="K1386" s="68"/>
      <c r="L1386" s="45"/>
      <c r="M1386" s="39"/>
      <c r="O1386" s="39"/>
      <c r="P1386" s="39"/>
      <c r="Q1386" s="39"/>
      <c r="R1386" s="39"/>
      <c r="S1386" s="39"/>
      <c r="T1386" s="39"/>
      <c r="U1386" s="39"/>
      <c r="V1386" s="39"/>
      <c r="W1386" s="39"/>
      <c r="X1386" s="39"/>
      <c r="Y1386" s="39"/>
      <c r="Z1386" s="39"/>
      <c r="AA1386" s="39"/>
      <c r="AB1386" s="39"/>
      <c r="AC1386" s="39"/>
      <c r="AD1386" s="39"/>
      <c r="AE1386" s="39"/>
    </row>
  </sheetData>
  <sheetProtection sheet="1" autoFilter="0" formatColumns="0" formatRows="0" objects="1" scenarios="1" spinCount="100000" saltValue="YWLDs3EVvx6eLxdbWGkksC6B5m3BODjrvRXRsV7R52gYJleNfL1J/NOgBwJ69SwIJxRumUHdzncxcc/f2UfM/A==" hashValue="42Ri/tJJyyL35Lma1XF4hYslq7ig2CIOMMgxnSupdyIUb6JX/fwmWPgR+B21y7ADxeSHanMNPcnrbejkOw4lRA==" algorithmName="SHA-512" password="CC35"/>
  <autoFilter ref="C138:K1385"/>
  <mergeCells count="9">
    <mergeCell ref="E7:H7"/>
    <mergeCell ref="E9:H9"/>
    <mergeCell ref="E18:H18"/>
    <mergeCell ref="E27:H27"/>
    <mergeCell ref="E85:H85"/>
    <mergeCell ref="E87:H8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105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 xml:space="preserve"> Třinec ON - Úprava nevyužitých prostor_rozpočet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1523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22. 4. 2021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ROUND((SUM(BE124:BE282)),  2)</f>
        <v>0</v>
      </c>
      <c r="G33" s="39"/>
      <c r="H33" s="39"/>
      <c r="I33" s="156">
        <v>0.20999999999999999</v>
      </c>
      <c r="J33" s="155">
        <f>ROUND(((SUM(BE124:BE282))*I33),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ROUND((SUM(BF124:BF282)),  2)</f>
        <v>0</v>
      </c>
      <c r="G34" s="39"/>
      <c r="H34" s="39"/>
      <c r="I34" s="156">
        <v>0.14999999999999999</v>
      </c>
      <c r="J34" s="155">
        <f>ROUND(((SUM(BF124:BF282))*I34),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ROUND((SUM(BG124:BG282)),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ROUND((SUM(BH124:BH282)),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ROUND((SUM(BI124:BI282)),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 xml:space="preserve"> Třinec ON - Úprava nevyužitých prostor_rozpočet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2202 - 300-ZTI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ŽST Třinec</v>
      </c>
      <c r="G89" s="41"/>
      <c r="H89" s="41"/>
      <c r="I89" s="33" t="s">
        <v>22</v>
      </c>
      <c r="J89" s="80" t="str">
        <f>IF(J12="","",J12)</f>
        <v>22. 4. 2021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Správa železnic, s.o., Dlážděná 1003/7, Praha</v>
      </c>
      <c r="G91" s="41"/>
      <c r="H91" s="41"/>
      <c r="I91" s="33" t="s">
        <v>30</v>
      </c>
      <c r="J91" s="37" t="str">
        <f>E21</f>
        <v>PROJEKT STUDIO -Ing. Pavel KRÁTKÝ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109</v>
      </c>
      <c r="D94" s="177"/>
      <c r="E94" s="177"/>
      <c r="F94" s="177"/>
      <c r="G94" s="177"/>
      <c r="H94" s="177"/>
      <c r="I94" s="177"/>
      <c r="J94" s="178" t="s">
        <v>110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111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s="9" customFormat="1" ht="24.96" customHeight="1">
      <c r="A97" s="9"/>
      <c r="B97" s="180"/>
      <c r="C97" s="181"/>
      <c r="D97" s="182" t="s">
        <v>1524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1525</v>
      </c>
      <c r="E98" s="183"/>
      <c r="F98" s="183"/>
      <c r="G98" s="183"/>
      <c r="H98" s="183"/>
      <c r="I98" s="183"/>
      <c r="J98" s="184">
        <f>J129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1526</v>
      </c>
      <c r="E99" s="183"/>
      <c r="F99" s="183"/>
      <c r="G99" s="183"/>
      <c r="H99" s="183"/>
      <c r="I99" s="183"/>
      <c r="J99" s="184">
        <f>J132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1527</v>
      </c>
      <c r="E100" s="183"/>
      <c r="F100" s="183"/>
      <c r="G100" s="183"/>
      <c r="H100" s="183"/>
      <c r="I100" s="183"/>
      <c r="J100" s="184">
        <f>J147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1528</v>
      </c>
      <c r="E101" s="183"/>
      <c r="F101" s="183"/>
      <c r="G101" s="183"/>
      <c r="H101" s="183"/>
      <c r="I101" s="183"/>
      <c r="J101" s="184">
        <f>J154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0"/>
      <c r="C102" s="181"/>
      <c r="D102" s="182" t="s">
        <v>1529</v>
      </c>
      <c r="E102" s="183"/>
      <c r="F102" s="183"/>
      <c r="G102" s="183"/>
      <c r="H102" s="183"/>
      <c r="I102" s="183"/>
      <c r="J102" s="184">
        <f>J196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0"/>
      <c r="C103" s="181"/>
      <c r="D103" s="182" t="s">
        <v>1530</v>
      </c>
      <c r="E103" s="183"/>
      <c r="F103" s="183"/>
      <c r="G103" s="183"/>
      <c r="H103" s="183"/>
      <c r="I103" s="183"/>
      <c r="J103" s="184">
        <f>J264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0"/>
      <c r="C104" s="181"/>
      <c r="D104" s="182" t="s">
        <v>1531</v>
      </c>
      <c r="E104" s="183"/>
      <c r="F104" s="183"/>
      <c r="G104" s="183"/>
      <c r="H104" s="183"/>
      <c r="I104" s="183"/>
      <c r="J104" s="184">
        <f>J275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136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 xml:space="preserve"> Třinec ON - Úprava nevyužitých prostor_rozpočet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106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2202 - 300-ZTI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ŽST Třinec</v>
      </c>
      <c r="G118" s="41"/>
      <c r="H118" s="41"/>
      <c r="I118" s="33" t="s">
        <v>22</v>
      </c>
      <c r="J118" s="80" t="str">
        <f>IF(J12="","",J12)</f>
        <v>22. 4. 2021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5.65" customHeight="1">
      <c r="A120" s="39"/>
      <c r="B120" s="40"/>
      <c r="C120" s="33" t="s">
        <v>24</v>
      </c>
      <c r="D120" s="41"/>
      <c r="E120" s="41"/>
      <c r="F120" s="28" t="str">
        <f>E15</f>
        <v>Správa železnic, s.o., Dlážděná 1003/7, Praha</v>
      </c>
      <c r="G120" s="41"/>
      <c r="H120" s="41"/>
      <c r="I120" s="33" t="s">
        <v>30</v>
      </c>
      <c r="J120" s="37" t="str">
        <f>E21</f>
        <v>PROJEKT STUDIO -Ing. Pavel KRÁTKÝ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33" t="s">
        <v>33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137</v>
      </c>
      <c r="D123" s="195" t="s">
        <v>61</v>
      </c>
      <c r="E123" s="195" t="s">
        <v>57</v>
      </c>
      <c r="F123" s="195" t="s">
        <v>58</v>
      </c>
      <c r="G123" s="195" t="s">
        <v>138</v>
      </c>
      <c r="H123" s="195" t="s">
        <v>139</v>
      </c>
      <c r="I123" s="195" t="s">
        <v>140</v>
      </c>
      <c r="J123" s="195" t="s">
        <v>110</v>
      </c>
      <c r="K123" s="196" t="s">
        <v>141</v>
      </c>
      <c r="L123" s="197"/>
      <c r="M123" s="101" t="s">
        <v>1</v>
      </c>
      <c r="N123" s="102" t="s">
        <v>40</v>
      </c>
      <c r="O123" s="102" t="s">
        <v>142</v>
      </c>
      <c r="P123" s="102" t="s">
        <v>143</v>
      </c>
      <c r="Q123" s="102" t="s">
        <v>144</v>
      </c>
      <c r="R123" s="102" t="s">
        <v>145</v>
      </c>
      <c r="S123" s="102" t="s">
        <v>146</v>
      </c>
      <c r="T123" s="103" t="s">
        <v>147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148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P125+P129+P132+P147+P154+P196+P264+P275</f>
        <v>0</v>
      </c>
      <c r="Q124" s="105"/>
      <c r="R124" s="200">
        <f>R125+R129+R132+R147+R154+R196+R264+R275</f>
        <v>0</v>
      </c>
      <c r="S124" s="105"/>
      <c r="T124" s="201">
        <f>T125+T129+T132+T147+T154+T196+T264+T275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75</v>
      </c>
      <c r="AU124" s="18" t="s">
        <v>112</v>
      </c>
      <c r="BK124" s="202">
        <f>BK125+BK129+BK132+BK147+BK154+BK196+BK264+BK275</f>
        <v>0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560</v>
      </c>
      <c r="F125" s="206" t="s">
        <v>1532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SUM(P126:P128)</f>
        <v>0</v>
      </c>
      <c r="Q125" s="211"/>
      <c r="R125" s="212">
        <f>SUM(R126:R128)</f>
        <v>0</v>
      </c>
      <c r="S125" s="211"/>
      <c r="T125" s="213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76</v>
      </c>
      <c r="AY125" s="214" t="s">
        <v>151</v>
      </c>
      <c r="BK125" s="216">
        <f>SUM(BK126:BK128)</f>
        <v>0</v>
      </c>
    </row>
    <row r="126" s="2" customFormat="1">
      <c r="A126" s="39"/>
      <c r="B126" s="40"/>
      <c r="C126" s="219" t="s">
        <v>84</v>
      </c>
      <c r="D126" s="219" t="s">
        <v>153</v>
      </c>
      <c r="E126" s="220" t="s">
        <v>1533</v>
      </c>
      <c r="F126" s="221" t="s">
        <v>1534</v>
      </c>
      <c r="G126" s="222" t="s">
        <v>232</v>
      </c>
      <c r="H126" s="223">
        <v>5.25</v>
      </c>
      <c r="I126" s="224"/>
      <c r="J126" s="225">
        <f>ROUND(I126*H126,2)</f>
        <v>0</v>
      </c>
      <c r="K126" s="221" t="s">
        <v>157</v>
      </c>
      <c r="L126" s="45"/>
      <c r="M126" s="226" t="s">
        <v>1</v>
      </c>
      <c r="N126" s="227" t="s">
        <v>41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158</v>
      </c>
      <c r="AT126" s="230" t="s">
        <v>153</v>
      </c>
      <c r="AU126" s="230" t="s">
        <v>84</v>
      </c>
      <c r="AY126" s="18" t="s">
        <v>151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158</v>
      </c>
      <c r="BM126" s="230" t="s">
        <v>86</v>
      </c>
    </row>
    <row r="127" s="2" customFormat="1" ht="21.75" customHeight="1">
      <c r="A127" s="39"/>
      <c r="B127" s="40"/>
      <c r="C127" s="219" t="s">
        <v>86</v>
      </c>
      <c r="D127" s="219" t="s">
        <v>153</v>
      </c>
      <c r="E127" s="220" t="s">
        <v>1535</v>
      </c>
      <c r="F127" s="221" t="s">
        <v>1536</v>
      </c>
      <c r="G127" s="222" t="s">
        <v>244</v>
      </c>
      <c r="H127" s="223">
        <v>20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158</v>
      </c>
      <c r="AT127" s="230" t="s">
        <v>153</v>
      </c>
      <c r="AU127" s="230" t="s">
        <v>84</v>
      </c>
      <c r="AY127" s="18" t="s">
        <v>151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158</v>
      </c>
      <c r="BM127" s="230" t="s">
        <v>158</v>
      </c>
    </row>
    <row r="128" s="2" customFormat="1" ht="21.75" customHeight="1">
      <c r="A128" s="39"/>
      <c r="B128" s="40"/>
      <c r="C128" s="219" t="s">
        <v>165</v>
      </c>
      <c r="D128" s="219" t="s">
        <v>153</v>
      </c>
      <c r="E128" s="220" t="s">
        <v>1537</v>
      </c>
      <c r="F128" s="221" t="s">
        <v>1538</v>
      </c>
      <c r="G128" s="222" t="s">
        <v>244</v>
      </c>
      <c r="H128" s="223">
        <v>15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41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158</v>
      </c>
      <c r="AT128" s="230" t="s">
        <v>153</v>
      </c>
      <c r="AU128" s="230" t="s">
        <v>84</v>
      </c>
      <c r="AY128" s="18" t="s">
        <v>151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0</v>
      </c>
      <c r="BL128" s="18" t="s">
        <v>158</v>
      </c>
      <c r="BM128" s="230" t="s">
        <v>168</v>
      </c>
    </row>
    <row r="129" s="12" customFormat="1" ht="25.92" customHeight="1">
      <c r="A129" s="12"/>
      <c r="B129" s="203"/>
      <c r="C129" s="204"/>
      <c r="D129" s="205" t="s">
        <v>75</v>
      </c>
      <c r="E129" s="206" t="s">
        <v>1539</v>
      </c>
      <c r="F129" s="206" t="s">
        <v>1540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SUM(P130:P131)</f>
        <v>0</v>
      </c>
      <c r="Q129" s="211"/>
      <c r="R129" s="212">
        <f>SUM(R130:R131)</f>
        <v>0</v>
      </c>
      <c r="S129" s="211"/>
      <c r="T129" s="213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84</v>
      </c>
      <c r="AT129" s="215" t="s">
        <v>75</v>
      </c>
      <c r="AU129" s="215" t="s">
        <v>76</v>
      </c>
      <c r="AY129" s="214" t="s">
        <v>151</v>
      </c>
      <c r="BK129" s="216">
        <f>SUM(BK130:BK131)</f>
        <v>0</v>
      </c>
    </row>
    <row r="130" s="2" customFormat="1">
      <c r="A130" s="39"/>
      <c r="B130" s="40"/>
      <c r="C130" s="219" t="s">
        <v>158</v>
      </c>
      <c r="D130" s="219" t="s">
        <v>153</v>
      </c>
      <c r="E130" s="220" t="s">
        <v>1541</v>
      </c>
      <c r="F130" s="221" t="s">
        <v>1542</v>
      </c>
      <c r="G130" s="222" t="s">
        <v>318</v>
      </c>
      <c r="H130" s="223">
        <v>35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41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158</v>
      </c>
      <c r="AT130" s="230" t="s">
        <v>153</v>
      </c>
      <c r="AU130" s="230" t="s">
        <v>84</v>
      </c>
      <c r="AY130" s="18" t="s">
        <v>151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158</v>
      </c>
      <c r="BM130" s="230" t="s">
        <v>171</v>
      </c>
    </row>
    <row r="131" s="2" customFormat="1">
      <c r="A131" s="39"/>
      <c r="B131" s="40"/>
      <c r="C131" s="219" t="s">
        <v>174</v>
      </c>
      <c r="D131" s="219" t="s">
        <v>153</v>
      </c>
      <c r="E131" s="220" t="s">
        <v>1543</v>
      </c>
      <c r="F131" s="221" t="s">
        <v>1544</v>
      </c>
      <c r="G131" s="222" t="s">
        <v>1000</v>
      </c>
      <c r="H131" s="223">
        <v>1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41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158</v>
      </c>
      <c r="AT131" s="230" t="s">
        <v>153</v>
      </c>
      <c r="AU131" s="230" t="s">
        <v>84</v>
      </c>
      <c r="AY131" s="18" t="s">
        <v>151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84</v>
      </c>
      <c r="BK131" s="231">
        <f>ROUND(I131*H131,2)</f>
        <v>0</v>
      </c>
      <c r="BL131" s="18" t="s">
        <v>158</v>
      </c>
      <c r="BM131" s="230" t="s">
        <v>177</v>
      </c>
    </row>
    <row r="132" s="12" customFormat="1" ht="25.92" customHeight="1">
      <c r="A132" s="12"/>
      <c r="B132" s="203"/>
      <c r="C132" s="204"/>
      <c r="D132" s="205" t="s">
        <v>75</v>
      </c>
      <c r="E132" s="206" t="s">
        <v>481</v>
      </c>
      <c r="F132" s="206" t="s">
        <v>1545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SUM(P133:P146)</f>
        <v>0</v>
      </c>
      <c r="Q132" s="211"/>
      <c r="R132" s="212">
        <f>SUM(R133:R146)</f>
        <v>0</v>
      </c>
      <c r="S132" s="211"/>
      <c r="T132" s="213">
        <f>SUM(T133:T146)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84</v>
      </c>
      <c r="AT132" s="215" t="s">
        <v>75</v>
      </c>
      <c r="AU132" s="215" t="s">
        <v>76</v>
      </c>
      <c r="AY132" s="214" t="s">
        <v>151</v>
      </c>
      <c r="BK132" s="216">
        <f>SUM(BK133:BK146)</f>
        <v>0</v>
      </c>
    </row>
    <row r="133" s="2" customFormat="1">
      <c r="A133" s="39"/>
      <c r="B133" s="40"/>
      <c r="C133" s="219" t="s">
        <v>168</v>
      </c>
      <c r="D133" s="219" t="s">
        <v>153</v>
      </c>
      <c r="E133" s="220" t="s">
        <v>1546</v>
      </c>
      <c r="F133" s="221" t="s">
        <v>1547</v>
      </c>
      <c r="G133" s="222" t="s">
        <v>198</v>
      </c>
      <c r="H133" s="223">
        <v>3</v>
      </c>
      <c r="I133" s="224"/>
      <c r="J133" s="225">
        <f>ROUND(I133*H133,2)</f>
        <v>0</v>
      </c>
      <c r="K133" s="221" t="s">
        <v>157</v>
      </c>
      <c r="L133" s="45"/>
      <c r="M133" s="226" t="s">
        <v>1</v>
      </c>
      <c r="N133" s="227" t="s">
        <v>41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158</v>
      </c>
      <c r="AT133" s="230" t="s">
        <v>153</v>
      </c>
      <c r="AU133" s="230" t="s">
        <v>84</v>
      </c>
      <c r="AY133" s="18" t="s">
        <v>151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84</v>
      </c>
      <c r="BK133" s="231">
        <f>ROUND(I133*H133,2)</f>
        <v>0</v>
      </c>
      <c r="BL133" s="18" t="s">
        <v>158</v>
      </c>
      <c r="BM133" s="230" t="s">
        <v>183</v>
      </c>
    </row>
    <row r="134" s="2" customFormat="1">
      <c r="A134" s="39"/>
      <c r="B134" s="40"/>
      <c r="C134" s="219" t="s">
        <v>188</v>
      </c>
      <c r="D134" s="219" t="s">
        <v>153</v>
      </c>
      <c r="E134" s="220" t="s">
        <v>1548</v>
      </c>
      <c r="F134" s="221" t="s">
        <v>1549</v>
      </c>
      <c r="G134" s="222" t="s">
        <v>198</v>
      </c>
      <c r="H134" s="223">
        <v>2</v>
      </c>
      <c r="I134" s="224"/>
      <c r="J134" s="225">
        <f>ROUND(I134*H134,2)</f>
        <v>0</v>
      </c>
      <c r="K134" s="221" t="s">
        <v>157</v>
      </c>
      <c r="L134" s="45"/>
      <c r="M134" s="226" t="s">
        <v>1</v>
      </c>
      <c r="N134" s="227" t="s">
        <v>41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158</v>
      </c>
      <c r="AT134" s="230" t="s">
        <v>153</v>
      </c>
      <c r="AU134" s="230" t="s">
        <v>84</v>
      </c>
      <c r="AY134" s="18" t="s">
        <v>151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84</v>
      </c>
      <c r="BK134" s="231">
        <f>ROUND(I134*H134,2)</f>
        <v>0</v>
      </c>
      <c r="BL134" s="18" t="s">
        <v>158</v>
      </c>
      <c r="BM134" s="230" t="s">
        <v>191</v>
      </c>
    </row>
    <row r="135" s="2" customFormat="1">
      <c r="A135" s="39"/>
      <c r="B135" s="40"/>
      <c r="C135" s="219" t="s">
        <v>171</v>
      </c>
      <c r="D135" s="219" t="s">
        <v>153</v>
      </c>
      <c r="E135" s="220" t="s">
        <v>1550</v>
      </c>
      <c r="F135" s="221" t="s">
        <v>1551</v>
      </c>
      <c r="G135" s="222" t="s">
        <v>156</v>
      </c>
      <c r="H135" s="223">
        <v>0.098000000000000004</v>
      </c>
      <c r="I135" s="224"/>
      <c r="J135" s="225">
        <f>ROUND(I135*H135,2)</f>
        <v>0</v>
      </c>
      <c r="K135" s="221" t="s">
        <v>157</v>
      </c>
      <c r="L135" s="45"/>
      <c r="M135" s="226" t="s">
        <v>1</v>
      </c>
      <c r="N135" s="227" t="s">
        <v>41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158</v>
      </c>
      <c r="AT135" s="230" t="s">
        <v>153</v>
      </c>
      <c r="AU135" s="230" t="s">
        <v>84</v>
      </c>
      <c r="AY135" s="18" t="s">
        <v>151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0</v>
      </c>
      <c r="BL135" s="18" t="s">
        <v>158</v>
      </c>
      <c r="BM135" s="230" t="s">
        <v>199</v>
      </c>
    </row>
    <row r="136" s="15" customFormat="1">
      <c r="A136" s="15"/>
      <c r="B136" s="255"/>
      <c r="C136" s="256"/>
      <c r="D136" s="234" t="s">
        <v>159</v>
      </c>
      <c r="E136" s="257" t="s">
        <v>1</v>
      </c>
      <c r="F136" s="258" t="s">
        <v>1552</v>
      </c>
      <c r="G136" s="256"/>
      <c r="H136" s="257" t="s">
        <v>1</v>
      </c>
      <c r="I136" s="259"/>
      <c r="J136" s="256"/>
      <c r="K136" s="256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159</v>
      </c>
      <c r="AU136" s="264" t="s">
        <v>84</v>
      </c>
      <c r="AV136" s="15" t="s">
        <v>84</v>
      </c>
      <c r="AW136" s="15" t="s">
        <v>32</v>
      </c>
      <c r="AX136" s="15" t="s">
        <v>76</v>
      </c>
      <c r="AY136" s="264" t="s">
        <v>151</v>
      </c>
    </row>
    <row r="137" s="13" customFormat="1">
      <c r="A137" s="13"/>
      <c r="B137" s="232"/>
      <c r="C137" s="233"/>
      <c r="D137" s="234" t="s">
        <v>159</v>
      </c>
      <c r="E137" s="235" t="s">
        <v>1</v>
      </c>
      <c r="F137" s="236" t="s">
        <v>1553</v>
      </c>
      <c r="G137" s="233"/>
      <c r="H137" s="237">
        <v>0.098000000000000004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159</v>
      </c>
      <c r="AU137" s="243" t="s">
        <v>84</v>
      </c>
      <c r="AV137" s="13" t="s">
        <v>86</v>
      </c>
      <c r="AW137" s="13" t="s">
        <v>32</v>
      </c>
      <c r="AX137" s="13" t="s">
        <v>76</v>
      </c>
      <c r="AY137" s="243" t="s">
        <v>151</v>
      </c>
    </row>
    <row r="138" s="14" customFormat="1">
      <c r="A138" s="14"/>
      <c r="B138" s="244"/>
      <c r="C138" s="245"/>
      <c r="D138" s="234" t="s">
        <v>159</v>
      </c>
      <c r="E138" s="246" t="s">
        <v>1</v>
      </c>
      <c r="F138" s="247" t="s">
        <v>161</v>
      </c>
      <c r="G138" s="245"/>
      <c r="H138" s="248">
        <v>0.098000000000000004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159</v>
      </c>
      <c r="AU138" s="254" t="s">
        <v>84</v>
      </c>
      <c r="AV138" s="14" t="s">
        <v>158</v>
      </c>
      <c r="AW138" s="14" t="s">
        <v>32</v>
      </c>
      <c r="AX138" s="14" t="s">
        <v>84</v>
      </c>
      <c r="AY138" s="254" t="s">
        <v>151</v>
      </c>
    </row>
    <row r="139" s="2" customFormat="1">
      <c r="A139" s="39"/>
      <c r="B139" s="40"/>
      <c r="C139" s="219" t="s">
        <v>202</v>
      </c>
      <c r="D139" s="219" t="s">
        <v>153</v>
      </c>
      <c r="E139" s="220" t="s">
        <v>1554</v>
      </c>
      <c r="F139" s="221" t="s">
        <v>1555</v>
      </c>
      <c r="G139" s="222" t="s">
        <v>244</v>
      </c>
      <c r="H139" s="223">
        <v>20</v>
      </c>
      <c r="I139" s="224"/>
      <c r="J139" s="225">
        <f>ROUND(I139*H139,2)</f>
        <v>0</v>
      </c>
      <c r="K139" s="221" t="s">
        <v>157</v>
      </c>
      <c r="L139" s="45"/>
      <c r="M139" s="226" t="s">
        <v>1</v>
      </c>
      <c r="N139" s="227" t="s">
        <v>41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158</v>
      </c>
      <c r="AT139" s="230" t="s">
        <v>153</v>
      </c>
      <c r="AU139" s="230" t="s">
        <v>84</v>
      </c>
      <c r="AY139" s="18" t="s">
        <v>151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0</v>
      </c>
      <c r="BL139" s="18" t="s">
        <v>158</v>
      </c>
      <c r="BM139" s="230" t="s">
        <v>205</v>
      </c>
    </row>
    <row r="140" s="15" customFormat="1">
      <c r="A140" s="15"/>
      <c r="B140" s="255"/>
      <c r="C140" s="256"/>
      <c r="D140" s="234" t="s">
        <v>159</v>
      </c>
      <c r="E140" s="257" t="s">
        <v>1</v>
      </c>
      <c r="F140" s="258" t="s">
        <v>1552</v>
      </c>
      <c r="G140" s="256"/>
      <c r="H140" s="257" t="s">
        <v>1</v>
      </c>
      <c r="I140" s="259"/>
      <c r="J140" s="256"/>
      <c r="K140" s="256"/>
      <c r="L140" s="260"/>
      <c r="M140" s="261"/>
      <c r="N140" s="262"/>
      <c r="O140" s="262"/>
      <c r="P140" s="262"/>
      <c r="Q140" s="262"/>
      <c r="R140" s="262"/>
      <c r="S140" s="262"/>
      <c r="T140" s="26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4" t="s">
        <v>159</v>
      </c>
      <c r="AU140" s="264" t="s">
        <v>84</v>
      </c>
      <c r="AV140" s="15" t="s">
        <v>84</v>
      </c>
      <c r="AW140" s="15" t="s">
        <v>32</v>
      </c>
      <c r="AX140" s="15" t="s">
        <v>76</v>
      </c>
      <c r="AY140" s="264" t="s">
        <v>151</v>
      </c>
    </row>
    <row r="141" s="13" customFormat="1">
      <c r="A141" s="13"/>
      <c r="B141" s="232"/>
      <c r="C141" s="233"/>
      <c r="D141" s="234" t="s">
        <v>159</v>
      </c>
      <c r="E141" s="235" t="s">
        <v>1</v>
      </c>
      <c r="F141" s="236" t="s">
        <v>1556</v>
      </c>
      <c r="G141" s="233"/>
      <c r="H141" s="237">
        <v>20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159</v>
      </c>
      <c r="AU141" s="243" t="s">
        <v>84</v>
      </c>
      <c r="AV141" s="13" t="s">
        <v>86</v>
      </c>
      <c r="AW141" s="13" t="s">
        <v>32</v>
      </c>
      <c r="AX141" s="13" t="s">
        <v>76</v>
      </c>
      <c r="AY141" s="243" t="s">
        <v>151</v>
      </c>
    </row>
    <row r="142" s="14" customFormat="1">
      <c r="A142" s="14"/>
      <c r="B142" s="244"/>
      <c r="C142" s="245"/>
      <c r="D142" s="234" t="s">
        <v>159</v>
      </c>
      <c r="E142" s="246" t="s">
        <v>1</v>
      </c>
      <c r="F142" s="247" t="s">
        <v>161</v>
      </c>
      <c r="G142" s="245"/>
      <c r="H142" s="248">
        <v>20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159</v>
      </c>
      <c r="AU142" s="254" t="s">
        <v>84</v>
      </c>
      <c r="AV142" s="14" t="s">
        <v>158</v>
      </c>
      <c r="AW142" s="14" t="s">
        <v>32</v>
      </c>
      <c r="AX142" s="14" t="s">
        <v>84</v>
      </c>
      <c r="AY142" s="254" t="s">
        <v>151</v>
      </c>
    </row>
    <row r="143" s="2" customFormat="1">
      <c r="A143" s="39"/>
      <c r="B143" s="40"/>
      <c r="C143" s="219" t="s">
        <v>177</v>
      </c>
      <c r="D143" s="219" t="s">
        <v>153</v>
      </c>
      <c r="E143" s="220" t="s">
        <v>1557</v>
      </c>
      <c r="F143" s="221" t="s">
        <v>1558</v>
      </c>
      <c r="G143" s="222" t="s">
        <v>244</v>
      </c>
      <c r="H143" s="223">
        <v>15</v>
      </c>
      <c r="I143" s="224"/>
      <c r="J143" s="225">
        <f>ROUND(I143*H143,2)</f>
        <v>0</v>
      </c>
      <c r="K143" s="221" t="s">
        <v>157</v>
      </c>
      <c r="L143" s="45"/>
      <c r="M143" s="226" t="s">
        <v>1</v>
      </c>
      <c r="N143" s="227" t="s">
        <v>41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158</v>
      </c>
      <c r="AT143" s="230" t="s">
        <v>153</v>
      </c>
      <c r="AU143" s="230" t="s">
        <v>84</v>
      </c>
      <c r="AY143" s="18" t="s">
        <v>151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158</v>
      </c>
      <c r="BM143" s="230" t="s">
        <v>210</v>
      </c>
    </row>
    <row r="144" s="15" customFormat="1">
      <c r="A144" s="15"/>
      <c r="B144" s="255"/>
      <c r="C144" s="256"/>
      <c r="D144" s="234" t="s">
        <v>159</v>
      </c>
      <c r="E144" s="257" t="s">
        <v>1</v>
      </c>
      <c r="F144" s="258" t="s">
        <v>1552</v>
      </c>
      <c r="G144" s="256"/>
      <c r="H144" s="257" t="s">
        <v>1</v>
      </c>
      <c r="I144" s="259"/>
      <c r="J144" s="256"/>
      <c r="K144" s="256"/>
      <c r="L144" s="260"/>
      <c r="M144" s="261"/>
      <c r="N144" s="262"/>
      <c r="O144" s="262"/>
      <c r="P144" s="262"/>
      <c r="Q144" s="262"/>
      <c r="R144" s="262"/>
      <c r="S144" s="262"/>
      <c r="T144" s="26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4" t="s">
        <v>159</v>
      </c>
      <c r="AU144" s="264" t="s">
        <v>84</v>
      </c>
      <c r="AV144" s="15" t="s">
        <v>84</v>
      </c>
      <c r="AW144" s="15" t="s">
        <v>32</v>
      </c>
      <c r="AX144" s="15" t="s">
        <v>76</v>
      </c>
      <c r="AY144" s="264" t="s">
        <v>151</v>
      </c>
    </row>
    <row r="145" s="13" customFormat="1">
      <c r="A145" s="13"/>
      <c r="B145" s="232"/>
      <c r="C145" s="233"/>
      <c r="D145" s="234" t="s">
        <v>159</v>
      </c>
      <c r="E145" s="235" t="s">
        <v>1</v>
      </c>
      <c r="F145" s="236" t="s">
        <v>1559</v>
      </c>
      <c r="G145" s="233"/>
      <c r="H145" s="237">
        <v>15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159</v>
      </c>
      <c r="AU145" s="243" t="s">
        <v>84</v>
      </c>
      <c r="AV145" s="13" t="s">
        <v>86</v>
      </c>
      <c r="AW145" s="13" t="s">
        <v>32</v>
      </c>
      <c r="AX145" s="13" t="s">
        <v>76</v>
      </c>
      <c r="AY145" s="243" t="s">
        <v>151</v>
      </c>
    </row>
    <row r="146" s="14" customFormat="1">
      <c r="A146" s="14"/>
      <c r="B146" s="244"/>
      <c r="C146" s="245"/>
      <c r="D146" s="234" t="s">
        <v>159</v>
      </c>
      <c r="E146" s="246" t="s">
        <v>1</v>
      </c>
      <c r="F146" s="247" t="s">
        <v>161</v>
      </c>
      <c r="G146" s="245"/>
      <c r="H146" s="248">
        <v>15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159</v>
      </c>
      <c r="AU146" s="254" t="s">
        <v>84</v>
      </c>
      <c r="AV146" s="14" t="s">
        <v>158</v>
      </c>
      <c r="AW146" s="14" t="s">
        <v>32</v>
      </c>
      <c r="AX146" s="14" t="s">
        <v>84</v>
      </c>
      <c r="AY146" s="254" t="s">
        <v>151</v>
      </c>
    </row>
    <row r="147" s="12" customFormat="1" ht="25.92" customHeight="1">
      <c r="A147" s="12"/>
      <c r="B147" s="203"/>
      <c r="C147" s="204"/>
      <c r="D147" s="205" t="s">
        <v>75</v>
      </c>
      <c r="E147" s="206" t="s">
        <v>1560</v>
      </c>
      <c r="F147" s="206" t="s">
        <v>1561</v>
      </c>
      <c r="G147" s="204"/>
      <c r="H147" s="204"/>
      <c r="I147" s="207"/>
      <c r="J147" s="208">
        <f>BK147</f>
        <v>0</v>
      </c>
      <c r="K147" s="204"/>
      <c r="L147" s="209"/>
      <c r="M147" s="210"/>
      <c r="N147" s="211"/>
      <c r="O147" s="211"/>
      <c r="P147" s="212">
        <f>SUM(P148:P153)</f>
        <v>0</v>
      </c>
      <c r="Q147" s="211"/>
      <c r="R147" s="212">
        <f>SUM(R148:R153)</f>
        <v>0</v>
      </c>
      <c r="S147" s="211"/>
      <c r="T147" s="213">
        <f>SUM(T148:T153)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84</v>
      </c>
      <c r="AT147" s="215" t="s">
        <v>75</v>
      </c>
      <c r="AU147" s="215" t="s">
        <v>76</v>
      </c>
      <c r="AY147" s="214" t="s">
        <v>151</v>
      </c>
      <c r="BK147" s="216">
        <f>SUM(BK148:BK153)</f>
        <v>0</v>
      </c>
    </row>
    <row r="148" s="2" customFormat="1" ht="33" customHeight="1">
      <c r="A148" s="39"/>
      <c r="B148" s="40"/>
      <c r="C148" s="219" t="s">
        <v>212</v>
      </c>
      <c r="D148" s="219" t="s">
        <v>153</v>
      </c>
      <c r="E148" s="220" t="s">
        <v>841</v>
      </c>
      <c r="F148" s="221" t="s">
        <v>842</v>
      </c>
      <c r="G148" s="222" t="s">
        <v>215</v>
      </c>
      <c r="H148" s="223">
        <v>0.72099999999999997</v>
      </c>
      <c r="I148" s="224"/>
      <c r="J148" s="225">
        <f>ROUND(I148*H148,2)</f>
        <v>0</v>
      </c>
      <c r="K148" s="221" t="s">
        <v>157</v>
      </c>
      <c r="L148" s="45"/>
      <c r="M148" s="226" t="s">
        <v>1</v>
      </c>
      <c r="N148" s="227" t="s">
        <v>41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158</v>
      </c>
      <c r="AT148" s="230" t="s">
        <v>153</v>
      </c>
      <c r="AU148" s="230" t="s">
        <v>84</v>
      </c>
      <c r="AY148" s="18" t="s">
        <v>151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84</v>
      </c>
      <c r="BK148" s="231">
        <f>ROUND(I148*H148,2)</f>
        <v>0</v>
      </c>
      <c r="BL148" s="18" t="s">
        <v>158</v>
      </c>
      <c r="BM148" s="230" t="s">
        <v>216</v>
      </c>
    </row>
    <row r="149" s="2" customFormat="1">
      <c r="A149" s="39"/>
      <c r="B149" s="40"/>
      <c r="C149" s="219" t="s">
        <v>183</v>
      </c>
      <c r="D149" s="219" t="s">
        <v>153</v>
      </c>
      <c r="E149" s="220" t="s">
        <v>845</v>
      </c>
      <c r="F149" s="221" t="s">
        <v>846</v>
      </c>
      <c r="G149" s="222" t="s">
        <v>215</v>
      </c>
      <c r="H149" s="223">
        <v>0.72099999999999997</v>
      </c>
      <c r="I149" s="224"/>
      <c r="J149" s="225">
        <f>ROUND(I149*H149,2)</f>
        <v>0</v>
      </c>
      <c r="K149" s="221" t="s">
        <v>157</v>
      </c>
      <c r="L149" s="45"/>
      <c r="M149" s="226" t="s">
        <v>1</v>
      </c>
      <c r="N149" s="227" t="s">
        <v>41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158</v>
      </c>
      <c r="AT149" s="230" t="s">
        <v>153</v>
      </c>
      <c r="AU149" s="230" t="s">
        <v>84</v>
      </c>
      <c r="AY149" s="18" t="s">
        <v>151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158</v>
      </c>
      <c r="BM149" s="230" t="s">
        <v>222</v>
      </c>
    </row>
    <row r="150" s="2" customFormat="1">
      <c r="A150" s="39"/>
      <c r="B150" s="40"/>
      <c r="C150" s="219" t="s">
        <v>224</v>
      </c>
      <c r="D150" s="219" t="s">
        <v>153</v>
      </c>
      <c r="E150" s="220" t="s">
        <v>848</v>
      </c>
      <c r="F150" s="221" t="s">
        <v>849</v>
      </c>
      <c r="G150" s="222" t="s">
        <v>215</v>
      </c>
      <c r="H150" s="223">
        <v>20.908999999999999</v>
      </c>
      <c r="I150" s="224"/>
      <c r="J150" s="225">
        <f>ROUND(I150*H150,2)</f>
        <v>0</v>
      </c>
      <c r="K150" s="221" t="s">
        <v>157</v>
      </c>
      <c r="L150" s="45"/>
      <c r="M150" s="226" t="s">
        <v>1</v>
      </c>
      <c r="N150" s="227" t="s">
        <v>41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158</v>
      </c>
      <c r="AT150" s="230" t="s">
        <v>153</v>
      </c>
      <c r="AU150" s="230" t="s">
        <v>84</v>
      </c>
      <c r="AY150" s="18" t="s">
        <v>151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0</v>
      </c>
      <c r="BL150" s="18" t="s">
        <v>158</v>
      </c>
      <c r="BM150" s="230" t="s">
        <v>227</v>
      </c>
    </row>
    <row r="151" s="13" customFormat="1">
      <c r="A151" s="13"/>
      <c r="B151" s="232"/>
      <c r="C151" s="233"/>
      <c r="D151" s="234" t="s">
        <v>159</v>
      </c>
      <c r="E151" s="235" t="s">
        <v>1</v>
      </c>
      <c r="F151" s="236" t="s">
        <v>1562</v>
      </c>
      <c r="G151" s="233"/>
      <c r="H151" s="237">
        <v>20.908999999999999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159</v>
      </c>
      <c r="AU151" s="243" t="s">
        <v>84</v>
      </c>
      <c r="AV151" s="13" t="s">
        <v>86</v>
      </c>
      <c r="AW151" s="13" t="s">
        <v>32</v>
      </c>
      <c r="AX151" s="13" t="s">
        <v>76</v>
      </c>
      <c r="AY151" s="243" t="s">
        <v>151</v>
      </c>
    </row>
    <row r="152" s="14" customFormat="1">
      <c r="A152" s="14"/>
      <c r="B152" s="244"/>
      <c r="C152" s="245"/>
      <c r="D152" s="234" t="s">
        <v>159</v>
      </c>
      <c r="E152" s="246" t="s">
        <v>1</v>
      </c>
      <c r="F152" s="247" t="s">
        <v>161</v>
      </c>
      <c r="G152" s="245"/>
      <c r="H152" s="248">
        <v>20.908999999999999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159</v>
      </c>
      <c r="AU152" s="254" t="s">
        <v>84</v>
      </c>
      <c r="AV152" s="14" t="s">
        <v>158</v>
      </c>
      <c r="AW152" s="14" t="s">
        <v>32</v>
      </c>
      <c r="AX152" s="14" t="s">
        <v>84</v>
      </c>
      <c r="AY152" s="254" t="s">
        <v>151</v>
      </c>
    </row>
    <row r="153" s="2" customFormat="1" ht="33" customHeight="1">
      <c r="A153" s="39"/>
      <c r="B153" s="40"/>
      <c r="C153" s="219" t="s">
        <v>191</v>
      </c>
      <c r="D153" s="219" t="s">
        <v>153</v>
      </c>
      <c r="E153" s="220" t="s">
        <v>853</v>
      </c>
      <c r="F153" s="221" t="s">
        <v>854</v>
      </c>
      <c r="G153" s="222" t="s">
        <v>215</v>
      </c>
      <c r="H153" s="223">
        <v>0.72099999999999997</v>
      </c>
      <c r="I153" s="224"/>
      <c r="J153" s="225">
        <f>ROUND(I153*H153,2)</f>
        <v>0</v>
      </c>
      <c r="K153" s="221" t="s">
        <v>157</v>
      </c>
      <c r="L153" s="45"/>
      <c r="M153" s="226" t="s">
        <v>1</v>
      </c>
      <c r="N153" s="227" t="s">
        <v>41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158</v>
      </c>
      <c r="AT153" s="230" t="s">
        <v>153</v>
      </c>
      <c r="AU153" s="230" t="s">
        <v>84</v>
      </c>
      <c r="AY153" s="18" t="s">
        <v>151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158</v>
      </c>
      <c r="BM153" s="230" t="s">
        <v>233</v>
      </c>
    </row>
    <row r="154" s="12" customFormat="1" ht="25.92" customHeight="1">
      <c r="A154" s="12"/>
      <c r="B154" s="203"/>
      <c r="C154" s="204"/>
      <c r="D154" s="205" t="s">
        <v>75</v>
      </c>
      <c r="E154" s="206" t="s">
        <v>1563</v>
      </c>
      <c r="F154" s="206" t="s">
        <v>1564</v>
      </c>
      <c r="G154" s="204"/>
      <c r="H154" s="204"/>
      <c r="I154" s="207"/>
      <c r="J154" s="208">
        <f>BK154</f>
        <v>0</v>
      </c>
      <c r="K154" s="204"/>
      <c r="L154" s="209"/>
      <c r="M154" s="210"/>
      <c r="N154" s="211"/>
      <c r="O154" s="211"/>
      <c r="P154" s="212">
        <f>SUM(P155:P195)</f>
        <v>0</v>
      </c>
      <c r="Q154" s="211"/>
      <c r="R154" s="212">
        <f>SUM(R155:R195)</f>
        <v>0</v>
      </c>
      <c r="S154" s="211"/>
      <c r="T154" s="213">
        <f>SUM(T155:T195)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86</v>
      </c>
      <c r="AT154" s="215" t="s">
        <v>75</v>
      </c>
      <c r="AU154" s="215" t="s">
        <v>76</v>
      </c>
      <c r="AY154" s="214" t="s">
        <v>151</v>
      </c>
      <c r="BK154" s="216">
        <f>SUM(BK155:BK195)</f>
        <v>0</v>
      </c>
    </row>
    <row r="155" s="2" customFormat="1" ht="16.5" customHeight="1">
      <c r="A155" s="39"/>
      <c r="B155" s="40"/>
      <c r="C155" s="219" t="s">
        <v>8</v>
      </c>
      <c r="D155" s="219" t="s">
        <v>153</v>
      </c>
      <c r="E155" s="220" t="s">
        <v>1565</v>
      </c>
      <c r="F155" s="221" t="s">
        <v>1566</v>
      </c>
      <c r="G155" s="222" t="s">
        <v>244</v>
      </c>
      <c r="H155" s="223">
        <v>12</v>
      </c>
      <c r="I155" s="224"/>
      <c r="J155" s="225">
        <f>ROUND(I155*H155,2)</f>
        <v>0</v>
      </c>
      <c r="K155" s="221" t="s">
        <v>157</v>
      </c>
      <c r="L155" s="45"/>
      <c r="M155" s="226" t="s">
        <v>1</v>
      </c>
      <c r="N155" s="227" t="s">
        <v>41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199</v>
      </c>
      <c r="AT155" s="230" t="s">
        <v>153</v>
      </c>
      <c r="AU155" s="230" t="s">
        <v>84</v>
      </c>
      <c r="AY155" s="18" t="s">
        <v>151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199</v>
      </c>
      <c r="BM155" s="230" t="s">
        <v>238</v>
      </c>
    </row>
    <row r="156" s="15" customFormat="1">
      <c r="A156" s="15"/>
      <c r="B156" s="255"/>
      <c r="C156" s="256"/>
      <c r="D156" s="234" t="s">
        <v>159</v>
      </c>
      <c r="E156" s="257" t="s">
        <v>1</v>
      </c>
      <c r="F156" s="258" t="s">
        <v>1567</v>
      </c>
      <c r="G156" s="256"/>
      <c r="H156" s="257" t="s">
        <v>1</v>
      </c>
      <c r="I156" s="259"/>
      <c r="J156" s="256"/>
      <c r="K156" s="256"/>
      <c r="L156" s="260"/>
      <c r="M156" s="261"/>
      <c r="N156" s="262"/>
      <c r="O156" s="262"/>
      <c r="P156" s="262"/>
      <c r="Q156" s="262"/>
      <c r="R156" s="262"/>
      <c r="S156" s="262"/>
      <c r="T156" s="26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4" t="s">
        <v>159</v>
      </c>
      <c r="AU156" s="264" t="s">
        <v>84</v>
      </c>
      <c r="AV156" s="15" t="s">
        <v>84</v>
      </c>
      <c r="AW156" s="15" t="s">
        <v>32</v>
      </c>
      <c r="AX156" s="15" t="s">
        <v>76</v>
      </c>
      <c r="AY156" s="264" t="s">
        <v>151</v>
      </c>
    </row>
    <row r="157" s="13" customFormat="1">
      <c r="A157" s="13"/>
      <c r="B157" s="232"/>
      <c r="C157" s="233"/>
      <c r="D157" s="234" t="s">
        <v>159</v>
      </c>
      <c r="E157" s="235" t="s">
        <v>1</v>
      </c>
      <c r="F157" s="236" t="s">
        <v>1568</v>
      </c>
      <c r="G157" s="233"/>
      <c r="H157" s="237">
        <v>12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159</v>
      </c>
      <c r="AU157" s="243" t="s">
        <v>84</v>
      </c>
      <c r="AV157" s="13" t="s">
        <v>86</v>
      </c>
      <c r="AW157" s="13" t="s">
        <v>32</v>
      </c>
      <c r="AX157" s="13" t="s">
        <v>76</v>
      </c>
      <c r="AY157" s="243" t="s">
        <v>151</v>
      </c>
    </row>
    <row r="158" s="14" customFormat="1">
      <c r="A158" s="14"/>
      <c r="B158" s="244"/>
      <c r="C158" s="245"/>
      <c r="D158" s="234" t="s">
        <v>159</v>
      </c>
      <c r="E158" s="246" t="s">
        <v>1</v>
      </c>
      <c r="F158" s="247" t="s">
        <v>161</v>
      </c>
      <c r="G158" s="245"/>
      <c r="H158" s="248">
        <v>12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159</v>
      </c>
      <c r="AU158" s="254" t="s">
        <v>84</v>
      </c>
      <c r="AV158" s="14" t="s">
        <v>158</v>
      </c>
      <c r="AW158" s="14" t="s">
        <v>32</v>
      </c>
      <c r="AX158" s="14" t="s">
        <v>84</v>
      </c>
      <c r="AY158" s="254" t="s">
        <v>151</v>
      </c>
    </row>
    <row r="159" s="2" customFormat="1" ht="16.5" customHeight="1">
      <c r="A159" s="39"/>
      <c r="B159" s="40"/>
      <c r="C159" s="219" t="s">
        <v>199</v>
      </c>
      <c r="D159" s="219" t="s">
        <v>153</v>
      </c>
      <c r="E159" s="220" t="s">
        <v>1569</v>
      </c>
      <c r="F159" s="221" t="s">
        <v>1570</v>
      </c>
      <c r="G159" s="222" t="s">
        <v>244</v>
      </c>
      <c r="H159" s="223">
        <v>36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41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199</v>
      </c>
      <c r="AT159" s="230" t="s">
        <v>153</v>
      </c>
      <c r="AU159" s="230" t="s">
        <v>84</v>
      </c>
      <c r="AY159" s="18" t="s">
        <v>151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84</v>
      </c>
      <c r="BK159" s="231">
        <f>ROUND(I159*H159,2)</f>
        <v>0</v>
      </c>
      <c r="BL159" s="18" t="s">
        <v>199</v>
      </c>
      <c r="BM159" s="230" t="s">
        <v>245</v>
      </c>
    </row>
    <row r="160" s="15" customFormat="1">
      <c r="A160" s="15"/>
      <c r="B160" s="255"/>
      <c r="C160" s="256"/>
      <c r="D160" s="234" t="s">
        <v>159</v>
      </c>
      <c r="E160" s="257" t="s">
        <v>1</v>
      </c>
      <c r="F160" s="258" t="s">
        <v>1567</v>
      </c>
      <c r="G160" s="256"/>
      <c r="H160" s="257" t="s">
        <v>1</v>
      </c>
      <c r="I160" s="259"/>
      <c r="J160" s="256"/>
      <c r="K160" s="256"/>
      <c r="L160" s="260"/>
      <c r="M160" s="261"/>
      <c r="N160" s="262"/>
      <c r="O160" s="262"/>
      <c r="P160" s="262"/>
      <c r="Q160" s="262"/>
      <c r="R160" s="262"/>
      <c r="S160" s="262"/>
      <c r="T160" s="26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4" t="s">
        <v>159</v>
      </c>
      <c r="AU160" s="264" t="s">
        <v>84</v>
      </c>
      <c r="AV160" s="15" t="s">
        <v>84</v>
      </c>
      <c r="AW160" s="15" t="s">
        <v>32</v>
      </c>
      <c r="AX160" s="15" t="s">
        <v>76</v>
      </c>
      <c r="AY160" s="264" t="s">
        <v>151</v>
      </c>
    </row>
    <row r="161" s="13" customFormat="1">
      <c r="A161" s="13"/>
      <c r="B161" s="232"/>
      <c r="C161" s="233"/>
      <c r="D161" s="234" t="s">
        <v>159</v>
      </c>
      <c r="E161" s="235" t="s">
        <v>1</v>
      </c>
      <c r="F161" s="236" t="s">
        <v>1571</v>
      </c>
      <c r="G161" s="233"/>
      <c r="H161" s="237">
        <v>36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159</v>
      </c>
      <c r="AU161" s="243" t="s">
        <v>84</v>
      </c>
      <c r="AV161" s="13" t="s">
        <v>86</v>
      </c>
      <c r="AW161" s="13" t="s">
        <v>32</v>
      </c>
      <c r="AX161" s="13" t="s">
        <v>76</v>
      </c>
      <c r="AY161" s="243" t="s">
        <v>151</v>
      </c>
    </row>
    <row r="162" s="14" customFormat="1">
      <c r="A162" s="14"/>
      <c r="B162" s="244"/>
      <c r="C162" s="245"/>
      <c r="D162" s="234" t="s">
        <v>159</v>
      </c>
      <c r="E162" s="246" t="s">
        <v>1</v>
      </c>
      <c r="F162" s="247" t="s">
        <v>161</v>
      </c>
      <c r="G162" s="245"/>
      <c r="H162" s="248">
        <v>36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159</v>
      </c>
      <c r="AU162" s="254" t="s">
        <v>84</v>
      </c>
      <c r="AV162" s="14" t="s">
        <v>158</v>
      </c>
      <c r="AW162" s="14" t="s">
        <v>32</v>
      </c>
      <c r="AX162" s="14" t="s">
        <v>84</v>
      </c>
      <c r="AY162" s="254" t="s">
        <v>151</v>
      </c>
    </row>
    <row r="163" s="2" customFormat="1">
      <c r="A163" s="39"/>
      <c r="B163" s="40"/>
      <c r="C163" s="219" t="s">
        <v>256</v>
      </c>
      <c r="D163" s="219" t="s">
        <v>153</v>
      </c>
      <c r="E163" s="220" t="s">
        <v>1572</v>
      </c>
      <c r="F163" s="221" t="s">
        <v>1573</v>
      </c>
      <c r="G163" s="222" t="s">
        <v>244</v>
      </c>
      <c r="H163" s="223">
        <v>8</v>
      </c>
      <c r="I163" s="224"/>
      <c r="J163" s="225">
        <f>ROUND(I163*H163,2)</f>
        <v>0</v>
      </c>
      <c r="K163" s="221" t="s">
        <v>157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199</v>
      </c>
      <c r="AT163" s="230" t="s">
        <v>153</v>
      </c>
      <c r="AU163" s="230" t="s">
        <v>84</v>
      </c>
      <c r="AY163" s="18" t="s">
        <v>151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199</v>
      </c>
      <c r="BM163" s="230" t="s">
        <v>259</v>
      </c>
    </row>
    <row r="164" s="15" customFormat="1">
      <c r="A164" s="15"/>
      <c r="B164" s="255"/>
      <c r="C164" s="256"/>
      <c r="D164" s="234" t="s">
        <v>159</v>
      </c>
      <c r="E164" s="257" t="s">
        <v>1</v>
      </c>
      <c r="F164" s="258" t="s">
        <v>1574</v>
      </c>
      <c r="G164" s="256"/>
      <c r="H164" s="257" t="s">
        <v>1</v>
      </c>
      <c r="I164" s="259"/>
      <c r="J164" s="256"/>
      <c r="K164" s="256"/>
      <c r="L164" s="260"/>
      <c r="M164" s="261"/>
      <c r="N164" s="262"/>
      <c r="O164" s="262"/>
      <c r="P164" s="262"/>
      <c r="Q164" s="262"/>
      <c r="R164" s="262"/>
      <c r="S164" s="262"/>
      <c r="T164" s="26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4" t="s">
        <v>159</v>
      </c>
      <c r="AU164" s="264" t="s">
        <v>84</v>
      </c>
      <c r="AV164" s="15" t="s">
        <v>84</v>
      </c>
      <c r="AW164" s="15" t="s">
        <v>32</v>
      </c>
      <c r="AX164" s="15" t="s">
        <v>76</v>
      </c>
      <c r="AY164" s="264" t="s">
        <v>151</v>
      </c>
    </row>
    <row r="165" s="15" customFormat="1">
      <c r="A165" s="15"/>
      <c r="B165" s="255"/>
      <c r="C165" s="256"/>
      <c r="D165" s="234" t="s">
        <v>159</v>
      </c>
      <c r="E165" s="257" t="s">
        <v>1</v>
      </c>
      <c r="F165" s="258" t="s">
        <v>1575</v>
      </c>
      <c r="G165" s="256"/>
      <c r="H165" s="257" t="s">
        <v>1</v>
      </c>
      <c r="I165" s="259"/>
      <c r="J165" s="256"/>
      <c r="K165" s="256"/>
      <c r="L165" s="260"/>
      <c r="M165" s="261"/>
      <c r="N165" s="262"/>
      <c r="O165" s="262"/>
      <c r="P165" s="262"/>
      <c r="Q165" s="262"/>
      <c r="R165" s="262"/>
      <c r="S165" s="262"/>
      <c r="T165" s="26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4" t="s">
        <v>159</v>
      </c>
      <c r="AU165" s="264" t="s">
        <v>84</v>
      </c>
      <c r="AV165" s="15" t="s">
        <v>84</v>
      </c>
      <c r="AW165" s="15" t="s">
        <v>32</v>
      </c>
      <c r="AX165" s="15" t="s">
        <v>76</v>
      </c>
      <c r="AY165" s="264" t="s">
        <v>151</v>
      </c>
    </row>
    <row r="166" s="13" customFormat="1">
      <c r="A166" s="13"/>
      <c r="B166" s="232"/>
      <c r="C166" s="233"/>
      <c r="D166" s="234" t="s">
        <v>159</v>
      </c>
      <c r="E166" s="235" t="s">
        <v>1</v>
      </c>
      <c r="F166" s="236" t="s">
        <v>1576</v>
      </c>
      <c r="G166" s="233"/>
      <c r="H166" s="237">
        <v>8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159</v>
      </c>
      <c r="AU166" s="243" t="s">
        <v>84</v>
      </c>
      <c r="AV166" s="13" t="s">
        <v>86</v>
      </c>
      <c r="AW166" s="13" t="s">
        <v>32</v>
      </c>
      <c r="AX166" s="13" t="s">
        <v>76</v>
      </c>
      <c r="AY166" s="243" t="s">
        <v>151</v>
      </c>
    </row>
    <row r="167" s="14" customFormat="1">
      <c r="A167" s="14"/>
      <c r="B167" s="244"/>
      <c r="C167" s="245"/>
      <c r="D167" s="234" t="s">
        <v>159</v>
      </c>
      <c r="E167" s="246" t="s">
        <v>1</v>
      </c>
      <c r="F167" s="247" t="s">
        <v>161</v>
      </c>
      <c r="G167" s="245"/>
      <c r="H167" s="248">
        <v>8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159</v>
      </c>
      <c r="AU167" s="254" t="s">
        <v>84</v>
      </c>
      <c r="AV167" s="14" t="s">
        <v>158</v>
      </c>
      <c r="AW167" s="14" t="s">
        <v>32</v>
      </c>
      <c r="AX167" s="14" t="s">
        <v>84</v>
      </c>
      <c r="AY167" s="254" t="s">
        <v>151</v>
      </c>
    </row>
    <row r="168" s="2" customFormat="1">
      <c r="A168" s="39"/>
      <c r="B168" s="40"/>
      <c r="C168" s="219" t="s">
        <v>205</v>
      </c>
      <c r="D168" s="219" t="s">
        <v>153</v>
      </c>
      <c r="E168" s="220" t="s">
        <v>1577</v>
      </c>
      <c r="F168" s="221" t="s">
        <v>1578</v>
      </c>
      <c r="G168" s="222" t="s">
        <v>244</v>
      </c>
      <c r="H168" s="223">
        <v>6</v>
      </c>
      <c r="I168" s="224"/>
      <c r="J168" s="225">
        <f>ROUND(I168*H168,2)</f>
        <v>0</v>
      </c>
      <c r="K168" s="221" t="s">
        <v>157</v>
      </c>
      <c r="L168" s="45"/>
      <c r="M168" s="226" t="s">
        <v>1</v>
      </c>
      <c r="N168" s="227" t="s">
        <v>41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199</v>
      </c>
      <c r="AT168" s="230" t="s">
        <v>153</v>
      </c>
      <c r="AU168" s="230" t="s">
        <v>84</v>
      </c>
      <c r="AY168" s="18" t="s">
        <v>151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84</v>
      </c>
      <c r="BK168" s="231">
        <f>ROUND(I168*H168,2)</f>
        <v>0</v>
      </c>
      <c r="BL168" s="18" t="s">
        <v>199</v>
      </c>
      <c r="BM168" s="230" t="s">
        <v>267</v>
      </c>
    </row>
    <row r="169" s="15" customFormat="1">
      <c r="A169" s="15"/>
      <c r="B169" s="255"/>
      <c r="C169" s="256"/>
      <c r="D169" s="234" t="s">
        <v>159</v>
      </c>
      <c r="E169" s="257" t="s">
        <v>1</v>
      </c>
      <c r="F169" s="258" t="s">
        <v>1574</v>
      </c>
      <c r="G169" s="256"/>
      <c r="H169" s="257" t="s">
        <v>1</v>
      </c>
      <c r="I169" s="259"/>
      <c r="J169" s="256"/>
      <c r="K169" s="256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159</v>
      </c>
      <c r="AU169" s="264" t="s">
        <v>84</v>
      </c>
      <c r="AV169" s="15" t="s">
        <v>84</v>
      </c>
      <c r="AW169" s="15" t="s">
        <v>32</v>
      </c>
      <c r="AX169" s="15" t="s">
        <v>76</v>
      </c>
      <c r="AY169" s="264" t="s">
        <v>151</v>
      </c>
    </row>
    <row r="170" s="15" customFormat="1">
      <c r="A170" s="15"/>
      <c r="B170" s="255"/>
      <c r="C170" s="256"/>
      <c r="D170" s="234" t="s">
        <v>159</v>
      </c>
      <c r="E170" s="257" t="s">
        <v>1</v>
      </c>
      <c r="F170" s="258" t="s">
        <v>1575</v>
      </c>
      <c r="G170" s="256"/>
      <c r="H170" s="257" t="s">
        <v>1</v>
      </c>
      <c r="I170" s="259"/>
      <c r="J170" s="256"/>
      <c r="K170" s="256"/>
      <c r="L170" s="260"/>
      <c r="M170" s="261"/>
      <c r="N170" s="262"/>
      <c r="O170" s="262"/>
      <c r="P170" s="262"/>
      <c r="Q170" s="262"/>
      <c r="R170" s="262"/>
      <c r="S170" s="262"/>
      <c r="T170" s="26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4" t="s">
        <v>159</v>
      </c>
      <c r="AU170" s="264" t="s">
        <v>84</v>
      </c>
      <c r="AV170" s="15" t="s">
        <v>84</v>
      </c>
      <c r="AW170" s="15" t="s">
        <v>32</v>
      </c>
      <c r="AX170" s="15" t="s">
        <v>76</v>
      </c>
      <c r="AY170" s="264" t="s">
        <v>151</v>
      </c>
    </row>
    <row r="171" s="13" customFormat="1">
      <c r="A171" s="13"/>
      <c r="B171" s="232"/>
      <c r="C171" s="233"/>
      <c r="D171" s="234" t="s">
        <v>159</v>
      </c>
      <c r="E171" s="235" t="s">
        <v>1</v>
      </c>
      <c r="F171" s="236" t="s">
        <v>1579</v>
      </c>
      <c r="G171" s="233"/>
      <c r="H171" s="237">
        <v>6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159</v>
      </c>
      <c r="AU171" s="243" t="s">
        <v>84</v>
      </c>
      <c r="AV171" s="13" t="s">
        <v>86</v>
      </c>
      <c r="AW171" s="13" t="s">
        <v>32</v>
      </c>
      <c r="AX171" s="13" t="s">
        <v>76</v>
      </c>
      <c r="AY171" s="243" t="s">
        <v>151</v>
      </c>
    </row>
    <row r="172" s="14" customFormat="1">
      <c r="A172" s="14"/>
      <c r="B172" s="244"/>
      <c r="C172" s="245"/>
      <c r="D172" s="234" t="s">
        <v>159</v>
      </c>
      <c r="E172" s="246" t="s">
        <v>1</v>
      </c>
      <c r="F172" s="247" t="s">
        <v>161</v>
      </c>
      <c r="G172" s="245"/>
      <c r="H172" s="248">
        <v>6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159</v>
      </c>
      <c r="AU172" s="254" t="s">
        <v>84</v>
      </c>
      <c r="AV172" s="14" t="s">
        <v>158</v>
      </c>
      <c r="AW172" s="14" t="s">
        <v>32</v>
      </c>
      <c r="AX172" s="14" t="s">
        <v>84</v>
      </c>
      <c r="AY172" s="254" t="s">
        <v>151</v>
      </c>
    </row>
    <row r="173" s="2" customFormat="1">
      <c r="A173" s="39"/>
      <c r="B173" s="40"/>
      <c r="C173" s="219" t="s">
        <v>269</v>
      </c>
      <c r="D173" s="219" t="s">
        <v>153</v>
      </c>
      <c r="E173" s="220" t="s">
        <v>1580</v>
      </c>
      <c r="F173" s="221" t="s">
        <v>1581</v>
      </c>
      <c r="G173" s="222" t="s">
        <v>244</v>
      </c>
      <c r="H173" s="223">
        <v>26</v>
      </c>
      <c r="I173" s="224"/>
      <c r="J173" s="225">
        <f>ROUND(I173*H173,2)</f>
        <v>0</v>
      </c>
      <c r="K173" s="221" t="s">
        <v>157</v>
      </c>
      <c r="L173" s="45"/>
      <c r="M173" s="226" t="s">
        <v>1</v>
      </c>
      <c r="N173" s="227" t="s">
        <v>41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199</v>
      </c>
      <c r="AT173" s="230" t="s">
        <v>153</v>
      </c>
      <c r="AU173" s="230" t="s">
        <v>84</v>
      </c>
      <c r="AY173" s="18" t="s">
        <v>151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84</v>
      </c>
      <c r="BK173" s="231">
        <f>ROUND(I173*H173,2)</f>
        <v>0</v>
      </c>
      <c r="BL173" s="18" t="s">
        <v>199</v>
      </c>
      <c r="BM173" s="230" t="s">
        <v>272</v>
      </c>
    </row>
    <row r="174" s="15" customFormat="1">
      <c r="A174" s="15"/>
      <c r="B174" s="255"/>
      <c r="C174" s="256"/>
      <c r="D174" s="234" t="s">
        <v>159</v>
      </c>
      <c r="E174" s="257" t="s">
        <v>1</v>
      </c>
      <c r="F174" s="258" t="s">
        <v>1574</v>
      </c>
      <c r="G174" s="256"/>
      <c r="H174" s="257" t="s">
        <v>1</v>
      </c>
      <c r="I174" s="259"/>
      <c r="J174" s="256"/>
      <c r="K174" s="256"/>
      <c r="L174" s="260"/>
      <c r="M174" s="261"/>
      <c r="N174" s="262"/>
      <c r="O174" s="262"/>
      <c r="P174" s="262"/>
      <c r="Q174" s="262"/>
      <c r="R174" s="262"/>
      <c r="S174" s="262"/>
      <c r="T174" s="26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4" t="s">
        <v>159</v>
      </c>
      <c r="AU174" s="264" t="s">
        <v>84</v>
      </c>
      <c r="AV174" s="15" t="s">
        <v>84</v>
      </c>
      <c r="AW174" s="15" t="s">
        <v>32</v>
      </c>
      <c r="AX174" s="15" t="s">
        <v>76</v>
      </c>
      <c r="AY174" s="264" t="s">
        <v>151</v>
      </c>
    </row>
    <row r="175" s="15" customFormat="1">
      <c r="A175" s="15"/>
      <c r="B175" s="255"/>
      <c r="C175" s="256"/>
      <c r="D175" s="234" t="s">
        <v>159</v>
      </c>
      <c r="E175" s="257" t="s">
        <v>1</v>
      </c>
      <c r="F175" s="258" t="s">
        <v>1575</v>
      </c>
      <c r="G175" s="256"/>
      <c r="H175" s="257" t="s">
        <v>1</v>
      </c>
      <c r="I175" s="259"/>
      <c r="J175" s="256"/>
      <c r="K175" s="256"/>
      <c r="L175" s="260"/>
      <c r="M175" s="261"/>
      <c r="N175" s="262"/>
      <c r="O175" s="262"/>
      <c r="P175" s="262"/>
      <c r="Q175" s="262"/>
      <c r="R175" s="262"/>
      <c r="S175" s="262"/>
      <c r="T175" s="26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4" t="s">
        <v>159</v>
      </c>
      <c r="AU175" s="264" t="s">
        <v>84</v>
      </c>
      <c r="AV175" s="15" t="s">
        <v>84</v>
      </c>
      <c r="AW175" s="15" t="s">
        <v>32</v>
      </c>
      <c r="AX175" s="15" t="s">
        <v>76</v>
      </c>
      <c r="AY175" s="264" t="s">
        <v>151</v>
      </c>
    </row>
    <row r="176" s="13" customFormat="1">
      <c r="A176" s="13"/>
      <c r="B176" s="232"/>
      <c r="C176" s="233"/>
      <c r="D176" s="234" t="s">
        <v>159</v>
      </c>
      <c r="E176" s="235" t="s">
        <v>1</v>
      </c>
      <c r="F176" s="236" t="s">
        <v>1582</v>
      </c>
      <c r="G176" s="233"/>
      <c r="H176" s="237">
        <v>26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159</v>
      </c>
      <c r="AU176" s="243" t="s">
        <v>84</v>
      </c>
      <c r="AV176" s="13" t="s">
        <v>86</v>
      </c>
      <c r="AW176" s="13" t="s">
        <v>32</v>
      </c>
      <c r="AX176" s="13" t="s">
        <v>76</v>
      </c>
      <c r="AY176" s="243" t="s">
        <v>151</v>
      </c>
    </row>
    <row r="177" s="14" customFormat="1">
      <c r="A177" s="14"/>
      <c r="B177" s="244"/>
      <c r="C177" s="245"/>
      <c r="D177" s="234" t="s">
        <v>159</v>
      </c>
      <c r="E177" s="246" t="s">
        <v>1</v>
      </c>
      <c r="F177" s="247" t="s">
        <v>161</v>
      </c>
      <c r="G177" s="245"/>
      <c r="H177" s="248">
        <v>26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159</v>
      </c>
      <c r="AU177" s="254" t="s">
        <v>84</v>
      </c>
      <c r="AV177" s="14" t="s">
        <v>158</v>
      </c>
      <c r="AW177" s="14" t="s">
        <v>32</v>
      </c>
      <c r="AX177" s="14" t="s">
        <v>84</v>
      </c>
      <c r="AY177" s="254" t="s">
        <v>151</v>
      </c>
    </row>
    <row r="178" s="2" customFormat="1" ht="16.5" customHeight="1">
      <c r="A178" s="39"/>
      <c r="B178" s="40"/>
      <c r="C178" s="219" t="s">
        <v>210</v>
      </c>
      <c r="D178" s="219" t="s">
        <v>153</v>
      </c>
      <c r="E178" s="220" t="s">
        <v>1583</v>
      </c>
      <c r="F178" s="221" t="s">
        <v>1584</v>
      </c>
      <c r="G178" s="222" t="s">
        <v>198</v>
      </c>
      <c r="H178" s="223">
        <v>2</v>
      </c>
      <c r="I178" s="224"/>
      <c r="J178" s="225">
        <f>ROUND(I178*H178,2)</f>
        <v>0</v>
      </c>
      <c r="K178" s="221" t="s">
        <v>157</v>
      </c>
      <c r="L178" s="45"/>
      <c r="M178" s="226" t="s">
        <v>1</v>
      </c>
      <c r="N178" s="227" t="s">
        <v>41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199</v>
      </c>
      <c r="AT178" s="230" t="s">
        <v>153</v>
      </c>
      <c r="AU178" s="230" t="s">
        <v>84</v>
      </c>
      <c r="AY178" s="18" t="s">
        <v>151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84</v>
      </c>
      <c r="BK178" s="231">
        <f>ROUND(I178*H178,2)</f>
        <v>0</v>
      </c>
      <c r="BL178" s="18" t="s">
        <v>199</v>
      </c>
      <c r="BM178" s="230" t="s">
        <v>276</v>
      </c>
    </row>
    <row r="179" s="2" customFormat="1" ht="16.5" customHeight="1">
      <c r="A179" s="39"/>
      <c r="B179" s="40"/>
      <c r="C179" s="219" t="s">
        <v>7</v>
      </c>
      <c r="D179" s="219" t="s">
        <v>153</v>
      </c>
      <c r="E179" s="220" t="s">
        <v>1585</v>
      </c>
      <c r="F179" s="221" t="s">
        <v>1586</v>
      </c>
      <c r="G179" s="222" t="s">
        <v>198</v>
      </c>
      <c r="H179" s="223">
        <v>2</v>
      </c>
      <c r="I179" s="224"/>
      <c r="J179" s="225">
        <f>ROUND(I179*H179,2)</f>
        <v>0</v>
      </c>
      <c r="K179" s="221" t="s">
        <v>157</v>
      </c>
      <c r="L179" s="45"/>
      <c r="M179" s="226" t="s">
        <v>1</v>
      </c>
      <c r="N179" s="227" t="s">
        <v>41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199</v>
      </c>
      <c r="AT179" s="230" t="s">
        <v>153</v>
      </c>
      <c r="AU179" s="230" t="s">
        <v>84</v>
      </c>
      <c r="AY179" s="18" t="s">
        <v>151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84</v>
      </c>
      <c r="BK179" s="231">
        <f>ROUND(I179*H179,2)</f>
        <v>0</v>
      </c>
      <c r="BL179" s="18" t="s">
        <v>199</v>
      </c>
      <c r="BM179" s="230" t="s">
        <v>282</v>
      </c>
    </row>
    <row r="180" s="2" customFormat="1" ht="21.75" customHeight="1">
      <c r="A180" s="39"/>
      <c r="B180" s="40"/>
      <c r="C180" s="219" t="s">
        <v>216</v>
      </c>
      <c r="D180" s="219" t="s">
        <v>153</v>
      </c>
      <c r="E180" s="220" t="s">
        <v>1587</v>
      </c>
      <c r="F180" s="221" t="s">
        <v>1588</v>
      </c>
      <c r="G180" s="222" t="s">
        <v>198</v>
      </c>
      <c r="H180" s="223">
        <v>3</v>
      </c>
      <c r="I180" s="224"/>
      <c r="J180" s="225">
        <f>ROUND(I180*H180,2)</f>
        <v>0</v>
      </c>
      <c r="K180" s="221" t="s">
        <v>157</v>
      </c>
      <c r="L180" s="45"/>
      <c r="M180" s="226" t="s">
        <v>1</v>
      </c>
      <c r="N180" s="227" t="s">
        <v>41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199</v>
      </c>
      <c r="AT180" s="230" t="s">
        <v>153</v>
      </c>
      <c r="AU180" s="230" t="s">
        <v>84</v>
      </c>
      <c r="AY180" s="18" t="s">
        <v>151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84</v>
      </c>
      <c r="BK180" s="231">
        <f>ROUND(I180*H180,2)</f>
        <v>0</v>
      </c>
      <c r="BL180" s="18" t="s">
        <v>199</v>
      </c>
      <c r="BM180" s="230" t="s">
        <v>295</v>
      </c>
    </row>
    <row r="181" s="2" customFormat="1" ht="16.5" customHeight="1">
      <c r="A181" s="39"/>
      <c r="B181" s="40"/>
      <c r="C181" s="219" t="s">
        <v>297</v>
      </c>
      <c r="D181" s="219" t="s">
        <v>153</v>
      </c>
      <c r="E181" s="220" t="s">
        <v>1589</v>
      </c>
      <c r="F181" s="221" t="s">
        <v>1590</v>
      </c>
      <c r="G181" s="222" t="s">
        <v>198</v>
      </c>
      <c r="H181" s="223">
        <v>12</v>
      </c>
      <c r="I181" s="224"/>
      <c r="J181" s="225">
        <f>ROUND(I181*H181,2)</f>
        <v>0</v>
      </c>
      <c r="K181" s="221" t="s">
        <v>157</v>
      </c>
      <c r="L181" s="45"/>
      <c r="M181" s="226" t="s">
        <v>1</v>
      </c>
      <c r="N181" s="227" t="s">
        <v>41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199</v>
      </c>
      <c r="AT181" s="230" t="s">
        <v>153</v>
      </c>
      <c r="AU181" s="230" t="s">
        <v>84</v>
      </c>
      <c r="AY181" s="18" t="s">
        <v>151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84</v>
      </c>
      <c r="BK181" s="231">
        <f>ROUND(I181*H181,2)</f>
        <v>0</v>
      </c>
      <c r="BL181" s="18" t="s">
        <v>199</v>
      </c>
      <c r="BM181" s="230" t="s">
        <v>300</v>
      </c>
    </row>
    <row r="182" s="2" customFormat="1" ht="21.75" customHeight="1">
      <c r="A182" s="39"/>
      <c r="B182" s="40"/>
      <c r="C182" s="219" t="s">
        <v>222</v>
      </c>
      <c r="D182" s="219" t="s">
        <v>153</v>
      </c>
      <c r="E182" s="220" t="s">
        <v>1591</v>
      </c>
      <c r="F182" s="221" t="s">
        <v>1592</v>
      </c>
      <c r="G182" s="222" t="s">
        <v>198</v>
      </c>
      <c r="H182" s="223">
        <v>1</v>
      </c>
      <c r="I182" s="224"/>
      <c r="J182" s="225">
        <f>ROUND(I182*H182,2)</f>
        <v>0</v>
      </c>
      <c r="K182" s="221" t="s">
        <v>1</v>
      </c>
      <c r="L182" s="45"/>
      <c r="M182" s="226" t="s">
        <v>1</v>
      </c>
      <c r="N182" s="227" t="s">
        <v>41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199</v>
      </c>
      <c r="AT182" s="230" t="s">
        <v>153</v>
      </c>
      <c r="AU182" s="230" t="s">
        <v>84</v>
      </c>
      <c r="AY182" s="18" t="s">
        <v>151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84</v>
      </c>
      <c r="BK182" s="231">
        <f>ROUND(I182*H182,2)</f>
        <v>0</v>
      </c>
      <c r="BL182" s="18" t="s">
        <v>199</v>
      </c>
      <c r="BM182" s="230" t="s">
        <v>308</v>
      </c>
    </row>
    <row r="183" s="2" customFormat="1" ht="21.75" customHeight="1">
      <c r="A183" s="39"/>
      <c r="B183" s="40"/>
      <c r="C183" s="219" t="s">
        <v>310</v>
      </c>
      <c r="D183" s="219" t="s">
        <v>153</v>
      </c>
      <c r="E183" s="220" t="s">
        <v>1593</v>
      </c>
      <c r="F183" s="221" t="s">
        <v>1594</v>
      </c>
      <c r="G183" s="222" t="s">
        <v>244</v>
      </c>
      <c r="H183" s="223">
        <v>88</v>
      </c>
      <c r="I183" s="224"/>
      <c r="J183" s="225">
        <f>ROUND(I183*H183,2)</f>
        <v>0</v>
      </c>
      <c r="K183" s="221" t="s">
        <v>157</v>
      </c>
      <c r="L183" s="45"/>
      <c r="M183" s="226" t="s">
        <v>1</v>
      </c>
      <c r="N183" s="227" t="s">
        <v>41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199</v>
      </c>
      <c r="AT183" s="230" t="s">
        <v>153</v>
      </c>
      <c r="AU183" s="230" t="s">
        <v>84</v>
      </c>
      <c r="AY183" s="18" t="s">
        <v>151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84</v>
      </c>
      <c r="BK183" s="231">
        <f>ROUND(I183*H183,2)</f>
        <v>0</v>
      </c>
      <c r="BL183" s="18" t="s">
        <v>199</v>
      </c>
      <c r="BM183" s="230" t="s">
        <v>313</v>
      </c>
    </row>
    <row r="184" s="2" customFormat="1">
      <c r="A184" s="39"/>
      <c r="B184" s="40"/>
      <c r="C184" s="219" t="s">
        <v>227</v>
      </c>
      <c r="D184" s="219" t="s">
        <v>153</v>
      </c>
      <c r="E184" s="220" t="s">
        <v>1595</v>
      </c>
      <c r="F184" s="221" t="s">
        <v>1596</v>
      </c>
      <c r="G184" s="222" t="s">
        <v>1000</v>
      </c>
      <c r="H184" s="223">
        <v>12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41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199</v>
      </c>
      <c r="AT184" s="230" t="s">
        <v>153</v>
      </c>
      <c r="AU184" s="230" t="s">
        <v>84</v>
      </c>
      <c r="AY184" s="18" t="s">
        <v>151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84</v>
      </c>
      <c r="BK184" s="231">
        <f>ROUND(I184*H184,2)</f>
        <v>0</v>
      </c>
      <c r="BL184" s="18" t="s">
        <v>199</v>
      </c>
      <c r="BM184" s="230" t="s">
        <v>319</v>
      </c>
    </row>
    <row r="185" s="2" customFormat="1" ht="16.5" customHeight="1">
      <c r="A185" s="39"/>
      <c r="B185" s="40"/>
      <c r="C185" s="219" t="s">
        <v>322</v>
      </c>
      <c r="D185" s="219" t="s">
        <v>153</v>
      </c>
      <c r="E185" s="220" t="s">
        <v>1597</v>
      </c>
      <c r="F185" s="221" t="s">
        <v>1598</v>
      </c>
      <c r="G185" s="222" t="s">
        <v>244</v>
      </c>
      <c r="H185" s="223">
        <v>1.2</v>
      </c>
      <c r="I185" s="224"/>
      <c r="J185" s="225">
        <f>ROUND(I185*H185,2)</f>
        <v>0</v>
      </c>
      <c r="K185" s="221" t="s">
        <v>157</v>
      </c>
      <c r="L185" s="45"/>
      <c r="M185" s="226" t="s">
        <v>1</v>
      </c>
      <c r="N185" s="227" t="s">
        <v>41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199</v>
      </c>
      <c r="AT185" s="230" t="s">
        <v>153</v>
      </c>
      <c r="AU185" s="230" t="s">
        <v>84</v>
      </c>
      <c r="AY185" s="18" t="s">
        <v>151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84</v>
      </c>
      <c r="BK185" s="231">
        <f>ROUND(I185*H185,2)</f>
        <v>0</v>
      </c>
      <c r="BL185" s="18" t="s">
        <v>199</v>
      </c>
      <c r="BM185" s="230" t="s">
        <v>325</v>
      </c>
    </row>
    <row r="186" s="13" customFormat="1">
      <c r="A186" s="13"/>
      <c r="B186" s="232"/>
      <c r="C186" s="233"/>
      <c r="D186" s="234" t="s">
        <v>159</v>
      </c>
      <c r="E186" s="235" t="s">
        <v>1</v>
      </c>
      <c r="F186" s="236" t="s">
        <v>1599</v>
      </c>
      <c r="G186" s="233"/>
      <c r="H186" s="237">
        <v>1.2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159</v>
      </c>
      <c r="AU186" s="243" t="s">
        <v>84</v>
      </c>
      <c r="AV186" s="13" t="s">
        <v>86</v>
      </c>
      <c r="AW186" s="13" t="s">
        <v>32</v>
      </c>
      <c r="AX186" s="13" t="s">
        <v>76</v>
      </c>
      <c r="AY186" s="243" t="s">
        <v>151</v>
      </c>
    </row>
    <row r="187" s="14" customFormat="1">
      <c r="A187" s="14"/>
      <c r="B187" s="244"/>
      <c r="C187" s="245"/>
      <c r="D187" s="234" t="s">
        <v>159</v>
      </c>
      <c r="E187" s="246" t="s">
        <v>1</v>
      </c>
      <c r="F187" s="247" t="s">
        <v>161</v>
      </c>
      <c r="G187" s="245"/>
      <c r="H187" s="248">
        <v>1.2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159</v>
      </c>
      <c r="AU187" s="254" t="s">
        <v>84</v>
      </c>
      <c r="AV187" s="14" t="s">
        <v>158</v>
      </c>
      <c r="AW187" s="14" t="s">
        <v>32</v>
      </c>
      <c r="AX187" s="14" t="s">
        <v>84</v>
      </c>
      <c r="AY187" s="254" t="s">
        <v>151</v>
      </c>
    </row>
    <row r="188" s="2" customFormat="1" ht="21.75" customHeight="1">
      <c r="A188" s="39"/>
      <c r="B188" s="40"/>
      <c r="C188" s="265" t="s">
        <v>233</v>
      </c>
      <c r="D188" s="265" t="s">
        <v>219</v>
      </c>
      <c r="E188" s="266" t="s">
        <v>1600</v>
      </c>
      <c r="F188" s="267" t="s">
        <v>1601</v>
      </c>
      <c r="G188" s="268" t="s">
        <v>198</v>
      </c>
      <c r="H188" s="269">
        <v>1</v>
      </c>
      <c r="I188" s="270"/>
      <c r="J188" s="271">
        <f>ROUND(I188*H188,2)</f>
        <v>0</v>
      </c>
      <c r="K188" s="267" t="s">
        <v>157</v>
      </c>
      <c r="L188" s="272"/>
      <c r="M188" s="273" t="s">
        <v>1</v>
      </c>
      <c r="N188" s="274" t="s">
        <v>41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245</v>
      </c>
      <c r="AT188" s="230" t="s">
        <v>219</v>
      </c>
      <c r="AU188" s="230" t="s">
        <v>84</v>
      </c>
      <c r="AY188" s="18" t="s">
        <v>151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84</v>
      </c>
      <c r="BK188" s="231">
        <f>ROUND(I188*H188,2)</f>
        <v>0</v>
      </c>
      <c r="BL188" s="18" t="s">
        <v>199</v>
      </c>
      <c r="BM188" s="230" t="s">
        <v>330</v>
      </c>
    </row>
    <row r="189" s="2" customFormat="1" ht="21.75" customHeight="1">
      <c r="A189" s="39"/>
      <c r="B189" s="40"/>
      <c r="C189" s="265" t="s">
        <v>333</v>
      </c>
      <c r="D189" s="265" t="s">
        <v>219</v>
      </c>
      <c r="E189" s="266" t="s">
        <v>1602</v>
      </c>
      <c r="F189" s="267" t="s">
        <v>1603</v>
      </c>
      <c r="G189" s="268" t="s">
        <v>198</v>
      </c>
      <c r="H189" s="269">
        <v>2</v>
      </c>
      <c r="I189" s="270"/>
      <c r="J189" s="271">
        <f>ROUND(I189*H189,2)</f>
        <v>0</v>
      </c>
      <c r="K189" s="267" t="s">
        <v>157</v>
      </c>
      <c r="L189" s="272"/>
      <c r="M189" s="273" t="s">
        <v>1</v>
      </c>
      <c r="N189" s="274" t="s">
        <v>41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245</v>
      </c>
      <c r="AT189" s="230" t="s">
        <v>219</v>
      </c>
      <c r="AU189" s="230" t="s">
        <v>84</v>
      </c>
      <c r="AY189" s="18" t="s">
        <v>151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84</v>
      </c>
      <c r="BK189" s="231">
        <f>ROUND(I189*H189,2)</f>
        <v>0</v>
      </c>
      <c r="BL189" s="18" t="s">
        <v>199</v>
      </c>
      <c r="BM189" s="230" t="s">
        <v>336</v>
      </c>
    </row>
    <row r="190" s="2" customFormat="1" ht="21.75" customHeight="1">
      <c r="A190" s="39"/>
      <c r="B190" s="40"/>
      <c r="C190" s="265" t="s">
        <v>238</v>
      </c>
      <c r="D190" s="265" t="s">
        <v>219</v>
      </c>
      <c r="E190" s="266" t="s">
        <v>1604</v>
      </c>
      <c r="F190" s="267" t="s">
        <v>1605</v>
      </c>
      <c r="G190" s="268" t="s">
        <v>198</v>
      </c>
      <c r="H190" s="269">
        <v>1</v>
      </c>
      <c r="I190" s="270"/>
      <c r="J190" s="271">
        <f>ROUND(I190*H190,2)</f>
        <v>0</v>
      </c>
      <c r="K190" s="267" t="s">
        <v>157</v>
      </c>
      <c r="L190" s="272"/>
      <c r="M190" s="273" t="s">
        <v>1</v>
      </c>
      <c r="N190" s="274" t="s">
        <v>41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245</v>
      </c>
      <c r="AT190" s="230" t="s">
        <v>219</v>
      </c>
      <c r="AU190" s="230" t="s">
        <v>84</v>
      </c>
      <c r="AY190" s="18" t="s">
        <v>151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84</v>
      </c>
      <c r="BK190" s="231">
        <f>ROUND(I190*H190,2)</f>
        <v>0</v>
      </c>
      <c r="BL190" s="18" t="s">
        <v>199</v>
      </c>
      <c r="BM190" s="230" t="s">
        <v>339</v>
      </c>
    </row>
    <row r="191" s="2" customFormat="1" ht="16.5" customHeight="1">
      <c r="A191" s="39"/>
      <c r="B191" s="40"/>
      <c r="C191" s="219" t="s">
        <v>340</v>
      </c>
      <c r="D191" s="219" t="s">
        <v>153</v>
      </c>
      <c r="E191" s="220" t="s">
        <v>1606</v>
      </c>
      <c r="F191" s="221" t="s">
        <v>1607</v>
      </c>
      <c r="G191" s="222" t="s">
        <v>198</v>
      </c>
      <c r="H191" s="223">
        <v>4</v>
      </c>
      <c r="I191" s="224"/>
      <c r="J191" s="225">
        <f>ROUND(I191*H191,2)</f>
        <v>0</v>
      </c>
      <c r="K191" s="221" t="s">
        <v>157</v>
      </c>
      <c r="L191" s="45"/>
      <c r="M191" s="226" t="s">
        <v>1</v>
      </c>
      <c r="N191" s="227" t="s">
        <v>41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199</v>
      </c>
      <c r="AT191" s="230" t="s">
        <v>153</v>
      </c>
      <c r="AU191" s="230" t="s">
        <v>84</v>
      </c>
      <c r="AY191" s="18" t="s">
        <v>151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84</v>
      </c>
      <c r="BK191" s="231">
        <f>ROUND(I191*H191,2)</f>
        <v>0</v>
      </c>
      <c r="BL191" s="18" t="s">
        <v>199</v>
      </c>
      <c r="BM191" s="230" t="s">
        <v>343</v>
      </c>
    </row>
    <row r="192" s="2" customFormat="1">
      <c r="A192" s="39"/>
      <c r="B192" s="40"/>
      <c r="C192" s="219" t="s">
        <v>245</v>
      </c>
      <c r="D192" s="219" t="s">
        <v>153</v>
      </c>
      <c r="E192" s="220" t="s">
        <v>1608</v>
      </c>
      <c r="F192" s="221" t="s">
        <v>1609</v>
      </c>
      <c r="G192" s="222" t="s">
        <v>198</v>
      </c>
      <c r="H192" s="223">
        <v>4</v>
      </c>
      <c r="I192" s="224"/>
      <c r="J192" s="225">
        <f>ROUND(I192*H192,2)</f>
        <v>0</v>
      </c>
      <c r="K192" s="221" t="s">
        <v>157</v>
      </c>
      <c r="L192" s="45"/>
      <c r="M192" s="226" t="s">
        <v>1</v>
      </c>
      <c r="N192" s="227" t="s">
        <v>41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199</v>
      </c>
      <c r="AT192" s="230" t="s">
        <v>153</v>
      </c>
      <c r="AU192" s="230" t="s">
        <v>84</v>
      </c>
      <c r="AY192" s="18" t="s">
        <v>151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84</v>
      </c>
      <c r="BK192" s="231">
        <f>ROUND(I192*H192,2)</f>
        <v>0</v>
      </c>
      <c r="BL192" s="18" t="s">
        <v>199</v>
      </c>
      <c r="BM192" s="230" t="s">
        <v>348</v>
      </c>
    </row>
    <row r="193" s="13" customFormat="1">
      <c r="A193" s="13"/>
      <c r="B193" s="232"/>
      <c r="C193" s="233"/>
      <c r="D193" s="234" t="s">
        <v>159</v>
      </c>
      <c r="E193" s="235" t="s">
        <v>1</v>
      </c>
      <c r="F193" s="236" t="s">
        <v>1610</v>
      </c>
      <c r="G193" s="233"/>
      <c r="H193" s="237">
        <v>4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159</v>
      </c>
      <c r="AU193" s="243" t="s">
        <v>84</v>
      </c>
      <c r="AV193" s="13" t="s">
        <v>86</v>
      </c>
      <c r="AW193" s="13" t="s">
        <v>32</v>
      </c>
      <c r="AX193" s="13" t="s">
        <v>76</v>
      </c>
      <c r="AY193" s="243" t="s">
        <v>151</v>
      </c>
    </row>
    <row r="194" s="14" customFormat="1">
      <c r="A194" s="14"/>
      <c r="B194" s="244"/>
      <c r="C194" s="245"/>
      <c r="D194" s="234" t="s">
        <v>159</v>
      </c>
      <c r="E194" s="246" t="s">
        <v>1</v>
      </c>
      <c r="F194" s="247" t="s">
        <v>161</v>
      </c>
      <c r="G194" s="245"/>
      <c r="H194" s="248">
        <v>4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159</v>
      </c>
      <c r="AU194" s="254" t="s">
        <v>84</v>
      </c>
      <c r="AV194" s="14" t="s">
        <v>158</v>
      </c>
      <c r="AW194" s="14" t="s">
        <v>32</v>
      </c>
      <c r="AX194" s="14" t="s">
        <v>84</v>
      </c>
      <c r="AY194" s="254" t="s">
        <v>151</v>
      </c>
    </row>
    <row r="195" s="2" customFormat="1">
      <c r="A195" s="39"/>
      <c r="B195" s="40"/>
      <c r="C195" s="219" t="s">
        <v>351</v>
      </c>
      <c r="D195" s="219" t="s">
        <v>153</v>
      </c>
      <c r="E195" s="220" t="s">
        <v>1611</v>
      </c>
      <c r="F195" s="221" t="s">
        <v>1612</v>
      </c>
      <c r="G195" s="222" t="s">
        <v>215</v>
      </c>
      <c r="H195" s="223">
        <v>0.11</v>
      </c>
      <c r="I195" s="224"/>
      <c r="J195" s="225">
        <f>ROUND(I195*H195,2)</f>
        <v>0</v>
      </c>
      <c r="K195" s="221" t="s">
        <v>157</v>
      </c>
      <c r="L195" s="45"/>
      <c r="M195" s="226" t="s">
        <v>1</v>
      </c>
      <c r="N195" s="227" t="s">
        <v>41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199</v>
      </c>
      <c r="AT195" s="230" t="s">
        <v>153</v>
      </c>
      <c r="AU195" s="230" t="s">
        <v>84</v>
      </c>
      <c r="AY195" s="18" t="s">
        <v>151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84</v>
      </c>
      <c r="BK195" s="231">
        <f>ROUND(I195*H195,2)</f>
        <v>0</v>
      </c>
      <c r="BL195" s="18" t="s">
        <v>199</v>
      </c>
      <c r="BM195" s="230" t="s">
        <v>354</v>
      </c>
    </row>
    <row r="196" s="12" customFormat="1" ht="25.92" customHeight="1">
      <c r="A196" s="12"/>
      <c r="B196" s="203"/>
      <c r="C196" s="204"/>
      <c r="D196" s="205" t="s">
        <v>75</v>
      </c>
      <c r="E196" s="206" t="s">
        <v>1613</v>
      </c>
      <c r="F196" s="206" t="s">
        <v>1614</v>
      </c>
      <c r="G196" s="204"/>
      <c r="H196" s="204"/>
      <c r="I196" s="207"/>
      <c r="J196" s="208">
        <f>BK196</f>
        <v>0</v>
      </c>
      <c r="K196" s="204"/>
      <c r="L196" s="209"/>
      <c r="M196" s="210"/>
      <c r="N196" s="211"/>
      <c r="O196" s="211"/>
      <c r="P196" s="212">
        <f>SUM(P197:P263)</f>
        <v>0</v>
      </c>
      <c r="Q196" s="211"/>
      <c r="R196" s="212">
        <f>SUM(R197:R263)</f>
        <v>0</v>
      </c>
      <c r="S196" s="211"/>
      <c r="T196" s="213">
        <f>SUM(T197:T263)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86</v>
      </c>
      <c r="AT196" s="215" t="s">
        <v>75</v>
      </c>
      <c r="AU196" s="215" t="s">
        <v>76</v>
      </c>
      <c r="AY196" s="214" t="s">
        <v>151</v>
      </c>
      <c r="BK196" s="216">
        <f>SUM(BK197:BK263)</f>
        <v>0</v>
      </c>
    </row>
    <row r="197" s="2" customFormat="1">
      <c r="A197" s="39"/>
      <c r="B197" s="40"/>
      <c r="C197" s="219" t="s">
        <v>259</v>
      </c>
      <c r="D197" s="219" t="s">
        <v>153</v>
      </c>
      <c r="E197" s="220" t="s">
        <v>1615</v>
      </c>
      <c r="F197" s="221" t="s">
        <v>1616</v>
      </c>
      <c r="G197" s="222" t="s">
        <v>244</v>
      </c>
      <c r="H197" s="223">
        <v>22</v>
      </c>
      <c r="I197" s="224"/>
      <c r="J197" s="225">
        <f>ROUND(I197*H197,2)</f>
        <v>0</v>
      </c>
      <c r="K197" s="221" t="s">
        <v>157</v>
      </c>
      <c r="L197" s="45"/>
      <c r="M197" s="226" t="s">
        <v>1</v>
      </c>
      <c r="N197" s="227" t="s">
        <v>41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199</v>
      </c>
      <c r="AT197" s="230" t="s">
        <v>153</v>
      </c>
      <c r="AU197" s="230" t="s">
        <v>84</v>
      </c>
      <c r="AY197" s="18" t="s">
        <v>151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84</v>
      </c>
      <c r="BK197" s="231">
        <f>ROUND(I197*H197,2)</f>
        <v>0</v>
      </c>
      <c r="BL197" s="18" t="s">
        <v>199</v>
      </c>
      <c r="BM197" s="230" t="s">
        <v>360</v>
      </c>
    </row>
    <row r="198" s="15" customFormat="1">
      <c r="A198" s="15"/>
      <c r="B198" s="255"/>
      <c r="C198" s="256"/>
      <c r="D198" s="234" t="s">
        <v>159</v>
      </c>
      <c r="E198" s="257" t="s">
        <v>1</v>
      </c>
      <c r="F198" s="258" t="s">
        <v>1617</v>
      </c>
      <c r="G198" s="256"/>
      <c r="H198" s="257" t="s">
        <v>1</v>
      </c>
      <c r="I198" s="259"/>
      <c r="J198" s="256"/>
      <c r="K198" s="256"/>
      <c r="L198" s="260"/>
      <c r="M198" s="261"/>
      <c r="N198" s="262"/>
      <c r="O198" s="262"/>
      <c r="P198" s="262"/>
      <c r="Q198" s="262"/>
      <c r="R198" s="262"/>
      <c r="S198" s="262"/>
      <c r="T198" s="26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4" t="s">
        <v>159</v>
      </c>
      <c r="AU198" s="264" t="s">
        <v>84</v>
      </c>
      <c r="AV198" s="15" t="s">
        <v>84</v>
      </c>
      <c r="AW198" s="15" t="s">
        <v>32</v>
      </c>
      <c r="AX198" s="15" t="s">
        <v>76</v>
      </c>
      <c r="AY198" s="264" t="s">
        <v>151</v>
      </c>
    </row>
    <row r="199" s="15" customFormat="1">
      <c r="A199" s="15"/>
      <c r="B199" s="255"/>
      <c r="C199" s="256"/>
      <c r="D199" s="234" t="s">
        <v>159</v>
      </c>
      <c r="E199" s="257" t="s">
        <v>1</v>
      </c>
      <c r="F199" s="258" t="s">
        <v>1618</v>
      </c>
      <c r="G199" s="256"/>
      <c r="H199" s="257" t="s">
        <v>1</v>
      </c>
      <c r="I199" s="259"/>
      <c r="J199" s="256"/>
      <c r="K199" s="256"/>
      <c r="L199" s="260"/>
      <c r="M199" s="261"/>
      <c r="N199" s="262"/>
      <c r="O199" s="262"/>
      <c r="P199" s="262"/>
      <c r="Q199" s="262"/>
      <c r="R199" s="262"/>
      <c r="S199" s="262"/>
      <c r="T199" s="26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4" t="s">
        <v>159</v>
      </c>
      <c r="AU199" s="264" t="s">
        <v>84</v>
      </c>
      <c r="AV199" s="15" t="s">
        <v>84</v>
      </c>
      <c r="AW199" s="15" t="s">
        <v>32</v>
      </c>
      <c r="AX199" s="15" t="s">
        <v>76</v>
      </c>
      <c r="AY199" s="264" t="s">
        <v>151</v>
      </c>
    </row>
    <row r="200" s="13" customFormat="1">
      <c r="A200" s="13"/>
      <c r="B200" s="232"/>
      <c r="C200" s="233"/>
      <c r="D200" s="234" t="s">
        <v>159</v>
      </c>
      <c r="E200" s="235" t="s">
        <v>1</v>
      </c>
      <c r="F200" s="236" t="s">
        <v>1619</v>
      </c>
      <c r="G200" s="233"/>
      <c r="H200" s="237">
        <v>22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159</v>
      </c>
      <c r="AU200" s="243" t="s">
        <v>84</v>
      </c>
      <c r="AV200" s="13" t="s">
        <v>86</v>
      </c>
      <c r="AW200" s="13" t="s">
        <v>32</v>
      </c>
      <c r="AX200" s="13" t="s">
        <v>76</v>
      </c>
      <c r="AY200" s="243" t="s">
        <v>151</v>
      </c>
    </row>
    <row r="201" s="14" customFormat="1">
      <c r="A201" s="14"/>
      <c r="B201" s="244"/>
      <c r="C201" s="245"/>
      <c r="D201" s="234" t="s">
        <v>159</v>
      </c>
      <c r="E201" s="246" t="s">
        <v>1</v>
      </c>
      <c r="F201" s="247" t="s">
        <v>161</v>
      </c>
      <c r="G201" s="245"/>
      <c r="H201" s="248">
        <v>22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159</v>
      </c>
      <c r="AU201" s="254" t="s">
        <v>84</v>
      </c>
      <c r="AV201" s="14" t="s">
        <v>158</v>
      </c>
      <c r="AW201" s="14" t="s">
        <v>32</v>
      </c>
      <c r="AX201" s="14" t="s">
        <v>84</v>
      </c>
      <c r="AY201" s="254" t="s">
        <v>151</v>
      </c>
    </row>
    <row r="202" s="2" customFormat="1" ht="16.5" customHeight="1">
      <c r="A202" s="39"/>
      <c r="B202" s="40"/>
      <c r="C202" s="219" t="s">
        <v>363</v>
      </c>
      <c r="D202" s="219" t="s">
        <v>153</v>
      </c>
      <c r="E202" s="220" t="s">
        <v>1620</v>
      </c>
      <c r="F202" s="221" t="s">
        <v>1621</v>
      </c>
      <c r="G202" s="222" t="s">
        <v>244</v>
      </c>
      <c r="H202" s="223">
        <v>115</v>
      </c>
      <c r="I202" s="224"/>
      <c r="J202" s="225">
        <f>ROUND(I202*H202,2)</f>
        <v>0</v>
      </c>
      <c r="K202" s="221" t="s">
        <v>1</v>
      </c>
      <c r="L202" s="45"/>
      <c r="M202" s="226" t="s">
        <v>1</v>
      </c>
      <c r="N202" s="227" t="s">
        <v>41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199</v>
      </c>
      <c r="AT202" s="230" t="s">
        <v>153</v>
      </c>
      <c r="AU202" s="230" t="s">
        <v>84</v>
      </c>
      <c r="AY202" s="18" t="s">
        <v>151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84</v>
      </c>
      <c r="BK202" s="231">
        <f>ROUND(I202*H202,2)</f>
        <v>0</v>
      </c>
      <c r="BL202" s="18" t="s">
        <v>199</v>
      </c>
      <c r="BM202" s="230" t="s">
        <v>366</v>
      </c>
    </row>
    <row r="203" s="15" customFormat="1">
      <c r="A203" s="15"/>
      <c r="B203" s="255"/>
      <c r="C203" s="256"/>
      <c r="D203" s="234" t="s">
        <v>159</v>
      </c>
      <c r="E203" s="257" t="s">
        <v>1</v>
      </c>
      <c r="F203" s="258" t="s">
        <v>1622</v>
      </c>
      <c r="G203" s="256"/>
      <c r="H203" s="257" t="s">
        <v>1</v>
      </c>
      <c r="I203" s="259"/>
      <c r="J203" s="256"/>
      <c r="K203" s="256"/>
      <c r="L203" s="260"/>
      <c r="M203" s="261"/>
      <c r="N203" s="262"/>
      <c r="O203" s="262"/>
      <c r="P203" s="262"/>
      <c r="Q203" s="262"/>
      <c r="R203" s="262"/>
      <c r="S203" s="262"/>
      <c r="T203" s="26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4" t="s">
        <v>159</v>
      </c>
      <c r="AU203" s="264" t="s">
        <v>84</v>
      </c>
      <c r="AV203" s="15" t="s">
        <v>84</v>
      </c>
      <c r="AW203" s="15" t="s">
        <v>32</v>
      </c>
      <c r="AX203" s="15" t="s">
        <v>76</v>
      </c>
      <c r="AY203" s="264" t="s">
        <v>151</v>
      </c>
    </row>
    <row r="204" s="13" customFormat="1">
      <c r="A204" s="13"/>
      <c r="B204" s="232"/>
      <c r="C204" s="233"/>
      <c r="D204" s="234" t="s">
        <v>159</v>
      </c>
      <c r="E204" s="235" t="s">
        <v>1</v>
      </c>
      <c r="F204" s="236" t="s">
        <v>1623</v>
      </c>
      <c r="G204" s="233"/>
      <c r="H204" s="237">
        <v>115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159</v>
      </c>
      <c r="AU204" s="243" t="s">
        <v>84</v>
      </c>
      <c r="AV204" s="13" t="s">
        <v>86</v>
      </c>
      <c r="AW204" s="13" t="s">
        <v>32</v>
      </c>
      <c r="AX204" s="13" t="s">
        <v>76</v>
      </c>
      <c r="AY204" s="243" t="s">
        <v>151</v>
      </c>
    </row>
    <row r="205" s="14" customFormat="1">
      <c r="A205" s="14"/>
      <c r="B205" s="244"/>
      <c r="C205" s="245"/>
      <c r="D205" s="234" t="s">
        <v>159</v>
      </c>
      <c r="E205" s="246" t="s">
        <v>1</v>
      </c>
      <c r="F205" s="247" t="s">
        <v>161</v>
      </c>
      <c r="G205" s="245"/>
      <c r="H205" s="248">
        <v>115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159</v>
      </c>
      <c r="AU205" s="254" t="s">
        <v>84</v>
      </c>
      <c r="AV205" s="14" t="s">
        <v>158</v>
      </c>
      <c r="AW205" s="14" t="s">
        <v>32</v>
      </c>
      <c r="AX205" s="14" t="s">
        <v>84</v>
      </c>
      <c r="AY205" s="254" t="s">
        <v>151</v>
      </c>
    </row>
    <row r="206" s="2" customFormat="1" ht="16.5" customHeight="1">
      <c r="A206" s="39"/>
      <c r="B206" s="40"/>
      <c r="C206" s="219" t="s">
        <v>267</v>
      </c>
      <c r="D206" s="219" t="s">
        <v>153</v>
      </c>
      <c r="E206" s="220" t="s">
        <v>1624</v>
      </c>
      <c r="F206" s="221" t="s">
        <v>1625</v>
      </c>
      <c r="G206" s="222" t="s">
        <v>244</v>
      </c>
      <c r="H206" s="223">
        <v>24</v>
      </c>
      <c r="I206" s="224"/>
      <c r="J206" s="225">
        <f>ROUND(I206*H206,2)</f>
        <v>0</v>
      </c>
      <c r="K206" s="221" t="s">
        <v>1</v>
      </c>
      <c r="L206" s="45"/>
      <c r="M206" s="226" t="s">
        <v>1</v>
      </c>
      <c r="N206" s="227" t="s">
        <v>41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199</v>
      </c>
      <c r="AT206" s="230" t="s">
        <v>153</v>
      </c>
      <c r="AU206" s="230" t="s">
        <v>84</v>
      </c>
      <c r="AY206" s="18" t="s">
        <v>151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84</v>
      </c>
      <c r="BK206" s="231">
        <f>ROUND(I206*H206,2)</f>
        <v>0</v>
      </c>
      <c r="BL206" s="18" t="s">
        <v>199</v>
      </c>
      <c r="BM206" s="230" t="s">
        <v>369</v>
      </c>
    </row>
    <row r="207" s="15" customFormat="1">
      <c r="A207" s="15"/>
      <c r="B207" s="255"/>
      <c r="C207" s="256"/>
      <c r="D207" s="234" t="s">
        <v>159</v>
      </c>
      <c r="E207" s="257" t="s">
        <v>1</v>
      </c>
      <c r="F207" s="258" t="s">
        <v>1617</v>
      </c>
      <c r="G207" s="256"/>
      <c r="H207" s="257" t="s">
        <v>1</v>
      </c>
      <c r="I207" s="259"/>
      <c r="J207" s="256"/>
      <c r="K207" s="256"/>
      <c r="L207" s="260"/>
      <c r="M207" s="261"/>
      <c r="N207" s="262"/>
      <c r="O207" s="262"/>
      <c r="P207" s="262"/>
      <c r="Q207" s="262"/>
      <c r="R207" s="262"/>
      <c r="S207" s="262"/>
      <c r="T207" s="26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4" t="s">
        <v>159</v>
      </c>
      <c r="AU207" s="264" t="s">
        <v>84</v>
      </c>
      <c r="AV207" s="15" t="s">
        <v>84</v>
      </c>
      <c r="AW207" s="15" t="s">
        <v>32</v>
      </c>
      <c r="AX207" s="15" t="s">
        <v>76</v>
      </c>
      <c r="AY207" s="264" t="s">
        <v>151</v>
      </c>
    </row>
    <row r="208" s="15" customFormat="1">
      <c r="A208" s="15"/>
      <c r="B208" s="255"/>
      <c r="C208" s="256"/>
      <c r="D208" s="234" t="s">
        <v>159</v>
      </c>
      <c r="E208" s="257" t="s">
        <v>1</v>
      </c>
      <c r="F208" s="258" t="s">
        <v>1622</v>
      </c>
      <c r="G208" s="256"/>
      <c r="H208" s="257" t="s">
        <v>1</v>
      </c>
      <c r="I208" s="259"/>
      <c r="J208" s="256"/>
      <c r="K208" s="256"/>
      <c r="L208" s="260"/>
      <c r="M208" s="261"/>
      <c r="N208" s="262"/>
      <c r="O208" s="262"/>
      <c r="P208" s="262"/>
      <c r="Q208" s="262"/>
      <c r="R208" s="262"/>
      <c r="S208" s="262"/>
      <c r="T208" s="263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4" t="s">
        <v>159</v>
      </c>
      <c r="AU208" s="264" t="s">
        <v>84</v>
      </c>
      <c r="AV208" s="15" t="s">
        <v>84</v>
      </c>
      <c r="AW208" s="15" t="s">
        <v>32</v>
      </c>
      <c r="AX208" s="15" t="s">
        <v>76</v>
      </c>
      <c r="AY208" s="264" t="s">
        <v>151</v>
      </c>
    </row>
    <row r="209" s="13" customFormat="1">
      <c r="A209" s="13"/>
      <c r="B209" s="232"/>
      <c r="C209" s="233"/>
      <c r="D209" s="234" t="s">
        <v>159</v>
      </c>
      <c r="E209" s="235" t="s">
        <v>1</v>
      </c>
      <c r="F209" s="236" t="s">
        <v>1626</v>
      </c>
      <c r="G209" s="233"/>
      <c r="H209" s="237">
        <v>24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159</v>
      </c>
      <c r="AU209" s="243" t="s">
        <v>84</v>
      </c>
      <c r="AV209" s="13" t="s">
        <v>86</v>
      </c>
      <c r="AW209" s="13" t="s">
        <v>32</v>
      </c>
      <c r="AX209" s="13" t="s">
        <v>76</v>
      </c>
      <c r="AY209" s="243" t="s">
        <v>151</v>
      </c>
    </row>
    <row r="210" s="14" customFormat="1">
      <c r="A210" s="14"/>
      <c r="B210" s="244"/>
      <c r="C210" s="245"/>
      <c r="D210" s="234" t="s">
        <v>159</v>
      </c>
      <c r="E210" s="246" t="s">
        <v>1</v>
      </c>
      <c r="F210" s="247" t="s">
        <v>161</v>
      </c>
      <c r="G210" s="245"/>
      <c r="H210" s="248">
        <v>24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159</v>
      </c>
      <c r="AU210" s="254" t="s">
        <v>84</v>
      </c>
      <c r="AV210" s="14" t="s">
        <v>158</v>
      </c>
      <c r="AW210" s="14" t="s">
        <v>32</v>
      </c>
      <c r="AX210" s="14" t="s">
        <v>84</v>
      </c>
      <c r="AY210" s="254" t="s">
        <v>151</v>
      </c>
    </row>
    <row r="211" s="2" customFormat="1" ht="16.5" customHeight="1">
      <c r="A211" s="39"/>
      <c r="B211" s="40"/>
      <c r="C211" s="219" t="s">
        <v>372</v>
      </c>
      <c r="D211" s="219" t="s">
        <v>153</v>
      </c>
      <c r="E211" s="220" t="s">
        <v>1627</v>
      </c>
      <c r="F211" s="221" t="s">
        <v>1628</v>
      </c>
      <c r="G211" s="222" t="s">
        <v>244</v>
      </c>
      <c r="H211" s="223">
        <v>26</v>
      </c>
      <c r="I211" s="224"/>
      <c r="J211" s="225">
        <f>ROUND(I211*H211,2)</f>
        <v>0</v>
      </c>
      <c r="K211" s="221" t="s">
        <v>1</v>
      </c>
      <c r="L211" s="45"/>
      <c r="M211" s="226" t="s">
        <v>1</v>
      </c>
      <c r="N211" s="227" t="s">
        <v>41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199</v>
      </c>
      <c r="AT211" s="230" t="s">
        <v>153</v>
      </c>
      <c r="AU211" s="230" t="s">
        <v>84</v>
      </c>
      <c r="AY211" s="18" t="s">
        <v>151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84</v>
      </c>
      <c r="BK211" s="231">
        <f>ROUND(I211*H211,2)</f>
        <v>0</v>
      </c>
      <c r="BL211" s="18" t="s">
        <v>199</v>
      </c>
      <c r="BM211" s="230" t="s">
        <v>375</v>
      </c>
    </row>
    <row r="212" s="15" customFormat="1">
      <c r="A212" s="15"/>
      <c r="B212" s="255"/>
      <c r="C212" s="256"/>
      <c r="D212" s="234" t="s">
        <v>159</v>
      </c>
      <c r="E212" s="257" t="s">
        <v>1</v>
      </c>
      <c r="F212" s="258" t="s">
        <v>1617</v>
      </c>
      <c r="G212" s="256"/>
      <c r="H212" s="257" t="s">
        <v>1</v>
      </c>
      <c r="I212" s="259"/>
      <c r="J212" s="256"/>
      <c r="K212" s="256"/>
      <c r="L212" s="260"/>
      <c r="M212" s="261"/>
      <c r="N212" s="262"/>
      <c r="O212" s="262"/>
      <c r="P212" s="262"/>
      <c r="Q212" s="262"/>
      <c r="R212" s="262"/>
      <c r="S212" s="262"/>
      <c r="T212" s="26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4" t="s">
        <v>159</v>
      </c>
      <c r="AU212" s="264" t="s">
        <v>84</v>
      </c>
      <c r="AV212" s="15" t="s">
        <v>84</v>
      </c>
      <c r="AW212" s="15" t="s">
        <v>32</v>
      </c>
      <c r="AX212" s="15" t="s">
        <v>76</v>
      </c>
      <c r="AY212" s="264" t="s">
        <v>151</v>
      </c>
    </row>
    <row r="213" s="15" customFormat="1">
      <c r="A213" s="15"/>
      <c r="B213" s="255"/>
      <c r="C213" s="256"/>
      <c r="D213" s="234" t="s">
        <v>159</v>
      </c>
      <c r="E213" s="257" t="s">
        <v>1</v>
      </c>
      <c r="F213" s="258" t="s">
        <v>1622</v>
      </c>
      <c r="G213" s="256"/>
      <c r="H213" s="257" t="s">
        <v>1</v>
      </c>
      <c r="I213" s="259"/>
      <c r="J213" s="256"/>
      <c r="K213" s="256"/>
      <c r="L213" s="260"/>
      <c r="M213" s="261"/>
      <c r="N213" s="262"/>
      <c r="O213" s="262"/>
      <c r="P213" s="262"/>
      <c r="Q213" s="262"/>
      <c r="R213" s="262"/>
      <c r="S213" s="262"/>
      <c r="T213" s="263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4" t="s">
        <v>159</v>
      </c>
      <c r="AU213" s="264" t="s">
        <v>84</v>
      </c>
      <c r="AV213" s="15" t="s">
        <v>84</v>
      </c>
      <c r="AW213" s="15" t="s">
        <v>32</v>
      </c>
      <c r="AX213" s="15" t="s">
        <v>76</v>
      </c>
      <c r="AY213" s="264" t="s">
        <v>151</v>
      </c>
    </row>
    <row r="214" s="13" customFormat="1">
      <c r="A214" s="13"/>
      <c r="B214" s="232"/>
      <c r="C214" s="233"/>
      <c r="D214" s="234" t="s">
        <v>159</v>
      </c>
      <c r="E214" s="235" t="s">
        <v>1</v>
      </c>
      <c r="F214" s="236" t="s">
        <v>1582</v>
      </c>
      <c r="G214" s="233"/>
      <c r="H214" s="237">
        <v>26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159</v>
      </c>
      <c r="AU214" s="243" t="s">
        <v>84</v>
      </c>
      <c r="AV214" s="13" t="s">
        <v>86</v>
      </c>
      <c r="AW214" s="13" t="s">
        <v>32</v>
      </c>
      <c r="AX214" s="13" t="s">
        <v>76</v>
      </c>
      <c r="AY214" s="243" t="s">
        <v>151</v>
      </c>
    </row>
    <row r="215" s="14" customFormat="1">
      <c r="A215" s="14"/>
      <c r="B215" s="244"/>
      <c r="C215" s="245"/>
      <c r="D215" s="234" t="s">
        <v>159</v>
      </c>
      <c r="E215" s="246" t="s">
        <v>1</v>
      </c>
      <c r="F215" s="247" t="s">
        <v>161</v>
      </c>
      <c r="G215" s="245"/>
      <c r="H215" s="248">
        <v>26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159</v>
      </c>
      <c r="AU215" s="254" t="s">
        <v>84</v>
      </c>
      <c r="AV215" s="14" t="s">
        <v>158</v>
      </c>
      <c r="AW215" s="14" t="s">
        <v>32</v>
      </c>
      <c r="AX215" s="14" t="s">
        <v>84</v>
      </c>
      <c r="AY215" s="254" t="s">
        <v>151</v>
      </c>
    </row>
    <row r="216" s="2" customFormat="1">
      <c r="A216" s="39"/>
      <c r="B216" s="40"/>
      <c r="C216" s="219" t="s">
        <v>272</v>
      </c>
      <c r="D216" s="219" t="s">
        <v>153</v>
      </c>
      <c r="E216" s="220" t="s">
        <v>1629</v>
      </c>
      <c r="F216" s="221" t="s">
        <v>1630</v>
      </c>
      <c r="G216" s="222" t="s">
        <v>244</v>
      </c>
      <c r="H216" s="223">
        <v>1</v>
      </c>
      <c r="I216" s="224"/>
      <c r="J216" s="225">
        <f>ROUND(I216*H216,2)</f>
        <v>0</v>
      </c>
      <c r="K216" s="221" t="s">
        <v>157</v>
      </c>
      <c r="L216" s="45"/>
      <c r="M216" s="226" t="s">
        <v>1</v>
      </c>
      <c r="N216" s="227" t="s">
        <v>41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199</v>
      </c>
      <c r="AT216" s="230" t="s">
        <v>153</v>
      </c>
      <c r="AU216" s="230" t="s">
        <v>84</v>
      </c>
      <c r="AY216" s="18" t="s">
        <v>151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84</v>
      </c>
      <c r="BK216" s="231">
        <f>ROUND(I216*H216,2)</f>
        <v>0</v>
      </c>
      <c r="BL216" s="18" t="s">
        <v>199</v>
      </c>
      <c r="BM216" s="230" t="s">
        <v>380</v>
      </c>
    </row>
    <row r="217" s="15" customFormat="1">
      <c r="A217" s="15"/>
      <c r="B217" s="255"/>
      <c r="C217" s="256"/>
      <c r="D217" s="234" t="s">
        <v>159</v>
      </c>
      <c r="E217" s="257" t="s">
        <v>1</v>
      </c>
      <c r="F217" s="258" t="s">
        <v>1631</v>
      </c>
      <c r="G217" s="256"/>
      <c r="H217" s="257" t="s">
        <v>1</v>
      </c>
      <c r="I217" s="259"/>
      <c r="J217" s="256"/>
      <c r="K217" s="256"/>
      <c r="L217" s="260"/>
      <c r="M217" s="261"/>
      <c r="N217" s="262"/>
      <c r="O217" s="262"/>
      <c r="P217" s="262"/>
      <c r="Q217" s="262"/>
      <c r="R217" s="262"/>
      <c r="S217" s="262"/>
      <c r="T217" s="26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4" t="s">
        <v>159</v>
      </c>
      <c r="AU217" s="264" t="s">
        <v>84</v>
      </c>
      <c r="AV217" s="15" t="s">
        <v>84</v>
      </c>
      <c r="AW217" s="15" t="s">
        <v>32</v>
      </c>
      <c r="AX217" s="15" t="s">
        <v>76</v>
      </c>
      <c r="AY217" s="264" t="s">
        <v>151</v>
      </c>
    </row>
    <row r="218" s="13" customFormat="1">
      <c r="A218" s="13"/>
      <c r="B218" s="232"/>
      <c r="C218" s="233"/>
      <c r="D218" s="234" t="s">
        <v>159</v>
      </c>
      <c r="E218" s="235" t="s">
        <v>1</v>
      </c>
      <c r="F218" s="236" t="s">
        <v>1632</v>
      </c>
      <c r="G218" s="233"/>
      <c r="H218" s="237">
        <v>1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159</v>
      </c>
      <c r="AU218" s="243" t="s">
        <v>84</v>
      </c>
      <c r="AV218" s="13" t="s">
        <v>86</v>
      </c>
      <c r="AW218" s="13" t="s">
        <v>32</v>
      </c>
      <c r="AX218" s="13" t="s">
        <v>76</v>
      </c>
      <c r="AY218" s="243" t="s">
        <v>151</v>
      </c>
    </row>
    <row r="219" s="14" customFormat="1">
      <c r="A219" s="14"/>
      <c r="B219" s="244"/>
      <c r="C219" s="245"/>
      <c r="D219" s="234" t="s">
        <v>159</v>
      </c>
      <c r="E219" s="246" t="s">
        <v>1</v>
      </c>
      <c r="F219" s="247" t="s">
        <v>161</v>
      </c>
      <c r="G219" s="245"/>
      <c r="H219" s="248">
        <v>1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159</v>
      </c>
      <c r="AU219" s="254" t="s">
        <v>84</v>
      </c>
      <c r="AV219" s="14" t="s">
        <v>158</v>
      </c>
      <c r="AW219" s="14" t="s">
        <v>32</v>
      </c>
      <c r="AX219" s="14" t="s">
        <v>84</v>
      </c>
      <c r="AY219" s="254" t="s">
        <v>151</v>
      </c>
    </row>
    <row r="220" s="2" customFormat="1">
      <c r="A220" s="39"/>
      <c r="B220" s="40"/>
      <c r="C220" s="219" t="s">
        <v>382</v>
      </c>
      <c r="D220" s="219" t="s">
        <v>153</v>
      </c>
      <c r="E220" s="220" t="s">
        <v>1633</v>
      </c>
      <c r="F220" s="221" t="s">
        <v>1634</v>
      </c>
      <c r="G220" s="222" t="s">
        <v>244</v>
      </c>
      <c r="H220" s="223">
        <v>34</v>
      </c>
      <c r="I220" s="224"/>
      <c r="J220" s="225">
        <f>ROUND(I220*H220,2)</f>
        <v>0</v>
      </c>
      <c r="K220" s="221" t="s">
        <v>157</v>
      </c>
      <c r="L220" s="45"/>
      <c r="M220" s="226" t="s">
        <v>1</v>
      </c>
      <c r="N220" s="227" t="s">
        <v>41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199</v>
      </c>
      <c r="AT220" s="230" t="s">
        <v>153</v>
      </c>
      <c r="AU220" s="230" t="s">
        <v>84</v>
      </c>
      <c r="AY220" s="18" t="s">
        <v>151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84</v>
      </c>
      <c r="BK220" s="231">
        <f>ROUND(I220*H220,2)</f>
        <v>0</v>
      </c>
      <c r="BL220" s="18" t="s">
        <v>199</v>
      </c>
      <c r="BM220" s="230" t="s">
        <v>385</v>
      </c>
    </row>
    <row r="221" s="15" customFormat="1">
      <c r="A221" s="15"/>
      <c r="B221" s="255"/>
      <c r="C221" s="256"/>
      <c r="D221" s="234" t="s">
        <v>159</v>
      </c>
      <c r="E221" s="257" t="s">
        <v>1</v>
      </c>
      <c r="F221" s="258" t="s">
        <v>1631</v>
      </c>
      <c r="G221" s="256"/>
      <c r="H221" s="257" t="s">
        <v>1</v>
      </c>
      <c r="I221" s="259"/>
      <c r="J221" s="256"/>
      <c r="K221" s="256"/>
      <c r="L221" s="260"/>
      <c r="M221" s="261"/>
      <c r="N221" s="262"/>
      <c r="O221" s="262"/>
      <c r="P221" s="262"/>
      <c r="Q221" s="262"/>
      <c r="R221" s="262"/>
      <c r="S221" s="262"/>
      <c r="T221" s="26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4" t="s">
        <v>159</v>
      </c>
      <c r="AU221" s="264" t="s">
        <v>84</v>
      </c>
      <c r="AV221" s="15" t="s">
        <v>84</v>
      </c>
      <c r="AW221" s="15" t="s">
        <v>32</v>
      </c>
      <c r="AX221" s="15" t="s">
        <v>76</v>
      </c>
      <c r="AY221" s="264" t="s">
        <v>151</v>
      </c>
    </row>
    <row r="222" s="15" customFormat="1">
      <c r="A222" s="15"/>
      <c r="B222" s="255"/>
      <c r="C222" s="256"/>
      <c r="D222" s="234" t="s">
        <v>159</v>
      </c>
      <c r="E222" s="257" t="s">
        <v>1</v>
      </c>
      <c r="F222" s="258" t="s">
        <v>1635</v>
      </c>
      <c r="G222" s="256"/>
      <c r="H222" s="257" t="s">
        <v>1</v>
      </c>
      <c r="I222" s="259"/>
      <c r="J222" s="256"/>
      <c r="K222" s="256"/>
      <c r="L222" s="260"/>
      <c r="M222" s="261"/>
      <c r="N222" s="262"/>
      <c r="O222" s="262"/>
      <c r="P222" s="262"/>
      <c r="Q222" s="262"/>
      <c r="R222" s="262"/>
      <c r="S222" s="262"/>
      <c r="T222" s="263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4" t="s">
        <v>159</v>
      </c>
      <c r="AU222" s="264" t="s">
        <v>84</v>
      </c>
      <c r="AV222" s="15" t="s">
        <v>84</v>
      </c>
      <c r="AW222" s="15" t="s">
        <v>32</v>
      </c>
      <c r="AX222" s="15" t="s">
        <v>76</v>
      </c>
      <c r="AY222" s="264" t="s">
        <v>151</v>
      </c>
    </row>
    <row r="223" s="13" customFormat="1">
      <c r="A223" s="13"/>
      <c r="B223" s="232"/>
      <c r="C223" s="233"/>
      <c r="D223" s="234" t="s">
        <v>159</v>
      </c>
      <c r="E223" s="235" t="s">
        <v>1</v>
      </c>
      <c r="F223" s="236" t="s">
        <v>1636</v>
      </c>
      <c r="G223" s="233"/>
      <c r="H223" s="237">
        <v>34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159</v>
      </c>
      <c r="AU223" s="243" t="s">
        <v>84</v>
      </c>
      <c r="AV223" s="13" t="s">
        <v>86</v>
      </c>
      <c r="AW223" s="13" t="s">
        <v>32</v>
      </c>
      <c r="AX223" s="13" t="s">
        <v>76</v>
      </c>
      <c r="AY223" s="243" t="s">
        <v>151</v>
      </c>
    </row>
    <row r="224" s="14" customFormat="1">
      <c r="A224" s="14"/>
      <c r="B224" s="244"/>
      <c r="C224" s="245"/>
      <c r="D224" s="234" t="s">
        <v>159</v>
      </c>
      <c r="E224" s="246" t="s">
        <v>1</v>
      </c>
      <c r="F224" s="247" t="s">
        <v>161</v>
      </c>
      <c r="G224" s="245"/>
      <c r="H224" s="248">
        <v>34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159</v>
      </c>
      <c r="AU224" s="254" t="s">
        <v>84</v>
      </c>
      <c r="AV224" s="14" t="s">
        <v>158</v>
      </c>
      <c r="AW224" s="14" t="s">
        <v>32</v>
      </c>
      <c r="AX224" s="14" t="s">
        <v>84</v>
      </c>
      <c r="AY224" s="254" t="s">
        <v>151</v>
      </c>
    </row>
    <row r="225" s="2" customFormat="1">
      <c r="A225" s="39"/>
      <c r="B225" s="40"/>
      <c r="C225" s="219" t="s">
        <v>276</v>
      </c>
      <c r="D225" s="219" t="s">
        <v>153</v>
      </c>
      <c r="E225" s="220" t="s">
        <v>1637</v>
      </c>
      <c r="F225" s="221" t="s">
        <v>1638</v>
      </c>
      <c r="G225" s="222" t="s">
        <v>244</v>
      </c>
      <c r="H225" s="223">
        <v>12</v>
      </c>
      <c r="I225" s="224"/>
      <c r="J225" s="225">
        <f>ROUND(I225*H225,2)</f>
        <v>0</v>
      </c>
      <c r="K225" s="221" t="s">
        <v>157</v>
      </c>
      <c r="L225" s="45"/>
      <c r="M225" s="226" t="s">
        <v>1</v>
      </c>
      <c r="N225" s="227" t="s">
        <v>41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199</v>
      </c>
      <c r="AT225" s="230" t="s">
        <v>153</v>
      </c>
      <c r="AU225" s="230" t="s">
        <v>84</v>
      </c>
      <c r="AY225" s="18" t="s">
        <v>151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84</v>
      </c>
      <c r="BK225" s="231">
        <f>ROUND(I225*H225,2)</f>
        <v>0</v>
      </c>
      <c r="BL225" s="18" t="s">
        <v>199</v>
      </c>
      <c r="BM225" s="230" t="s">
        <v>390</v>
      </c>
    </row>
    <row r="226" s="15" customFormat="1">
      <c r="A226" s="15"/>
      <c r="B226" s="255"/>
      <c r="C226" s="256"/>
      <c r="D226" s="234" t="s">
        <v>159</v>
      </c>
      <c r="E226" s="257" t="s">
        <v>1</v>
      </c>
      <c r="F226" s="258" t="s">
        <v>1631</v>
      </c>
      <c r="G226" s="256"/>
      <c r="H226" s="257" t="s">
        <v>1</v>
      </c>
      <c r="I226" s="259"/>
      <c r="J226" s="256"/>
      <c r="K226" s="256"/>
      <c r="L226" s="260"/>
      <c r="M226" s="261"/>
      <c r="N226" s="262"/>
      <c r="O226" s="262"/>
      <c r="P226" s="262"/>
      <c r="Q226" s="262"/>
      <c r="R226" s="262"/>
      <c r="S226" s="262"/>
      <c r="T226" s="263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4" t="s">
        <v>159</v>
      </c>
      <c r="AU226" s="264" t="s">
        <v>84</v>
      </c>
      <c r="AV226" s="15" t="s">
        <v>84</v>
      </c>
      <c r="AW226" s="15" t="s">
        <v>32</v>
      </c>
      <c r="AX226" s="15" t="s">
        <v>76</v>
      </c>
      <c r="AY226" s="264" t="s">
        <v>151</v>
      </c>
    </row>
    <row r="227" s="13" customFormat="1">
      <c r="A227" s="13"/>
      <c r="B227" s="232"/>
      <c r="C227" s="233"/>
      <c r="D227" s="234" t="s">
        <v>159</v>
      </c>
      <c r="E227" s="235" t="s">
        <v>1</v>
      </c>
      <c r="F227" s="236" t="s">
        <v>1568</v>
      </c>
      <c r="G227" s="233"/>
      <c r="H227" s="237">
        <v>12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159</v>
      </c>
      <c r="AU227" s="243" t="s">
        <v>84</v>
      </c>
      <c r="AV227" s="13" t="s">
        <v>86</v>
      </c>
      <c r="AW227" s="13" t="s">
        <v>32</v>
      </c>
      <c r="AX227" s="13" t="s">
        <v>76</v>
      </c>
      <c r="AY227" s="243" t="s">
        <v>151</v>
      </c>
    </row>
    <row r="228" s="14" customFormat="1">
      <c r="A228" s="14"/>
      <c r="B228" s="244"/>
      <c r="C228" s="245"/>
      <c r="D228" s="234" t="s">
        <v>159</v>
      </c>
      <c r="E228" s="246" t="s">
        <v>1</v>
      </c>
      <c r="F228" s="247" t="s">
        <v>161</v>
      </c>
      <c r="G228" s="245"/>
      <c r="H228" s="248">
        <v>12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159</v>
      </c>
      <c r="AU228" s="254" t="s">
        <v>84</v>
      </c>
      <c r="AV228" s="14" t="s">
        <v>158</v>
      </c>
      <c r="AW228" s="14" t="s">
        <v>32</v>
      </c>
      <c r="AX228" s="14" t="s">
        <v>84</v>
      </c>
      <c r="AY228" s="254" t="s">
        <v>151</v>
      </c>
    </row>
    <row r="229" s="2" customFormat="1">
      <c r="A229" s="39"/>
      <c r="B229" s="40"/>
      <c r="C229" s="219" t="s">
        <v>391</v>
      </c>
      <c r="D229" s="219" t="s">
        <v>153</v>
      </c>
      <c r="E229" s="220" t="s">
        <v>1639</v>
      </c>
      <c r="F229" s="221" t="s">
        <v>1640</v>
      </c>
      <c r="G229" s="222" t="s">
        <v>244</v>
      </c>
      <c r="H229" s="223">
        <v>74</v>
      </c>
      <c r="I229" s="224"/>
      <c r="J229" s="225">
        <f>ROUND(I229*H229,2)</f>
        <v>0</v>
      </c>
      <c r="K229" s="221" t="s">
        <v>157</v>
      </c>
      <c r="L229" s="45"/>
      <c r="M229" s="226" t="s">
        <v>1</v>
      </c>
      <c r="N229" s="227" t="s">
        <v>41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199</v>
      </c>
      <c r="AT229" s="230" t="s">
        <v>153</v>
      </c>
      <c r="AU229" s="230" t="s">
        <v>84</v>
      </c>
      <c r="AY229" s="18" t="s">
        <v>151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84</v>
      </c>
      <c r="BK229" s="231">
        <f>ROUND(I229*H229,2)</f>
        <v>0</v>
      </c>
      <c r="BL229" s="18" t="s">
        <v>199</v>
      </c>
      <c r="BM229" s="230" t="s">
        <v>394</v>
      </c>
    </row>
    <row r="230" s="15" customFormat="1">
      <c r="A230" s="15"/>
      <c r="B230" s="255"/>
      <c r="C230" s="256"/>
      <c r="D230" s="234" t="s">
        <v>159</v>
      </c>
      <c r="E230" s="257" t="s">
        <v>1</v>
      </c>
      <c r="F230" s="258" t="s">
        <v>1631</v>
      </c>
      <c r="G230" s="256"/>
      <c r="H230" s="257" t="s">
        <v>1</v>
      </c>
      <c r="I230" s="259"/>
      <c r="J230" s="256"/>
      <c r="K230" s="256"/>
      <c r="L230" s="260"/>
      <c r="M230" s="261"/>
      <c r="N230" s="262"/>
      <c r="O230" s="262"/>
      <c r="P230" s="262"/>
      <c r="Q230" s="262"/>
      <c r="R230" s="262"/>
      <c r="S230" s="262"/>
      <c r="T230" s="263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4" t="s">
        <v>159</v>
      </c>
      <c r="AU230" s="264" t="s">
        <v>84</v>
      </c>
      <c r="AV230" s="15" t="s">
        <v>84</v>
      </c>
      <c r="AW230" s="15" t="s">
        <v>32</v>
      </c>
      <c r="AX230" s="15" t="s">
        <v>76</v>
      </c>
      <c r="AY230" s="264" t="s">
        <v>151</v>
      </c>
    </row>
    <row r="231" s="13" customFormat="1">
      <c r="A231" s="13"/>
      <c r="B231" s="232"/>
      <c r="C231" s="233"/>
      <c r="D231" s="234" t="s">
        <v>159</v>
      </c>
      <c r="E231" s="235" t="s">
        <v>1</v>
      </c>
      <c r="F231" s="236" t="s">
        <v>1641</v>
      </c>
      <c r="G231" s="233"/>
      <c r="H231" s="237">
        <v>74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159</v>
      </c>
      <c r="AU231" s="243" t="s">
        <v>84</v>
      </c>
      <c r="AV231" s="13" t="s">
        <v>86</v>
      </c>
      <c r="AW231" s="13" t="s">
        <v>32</v>
      </c>
      <c r="AX231" s="13" t="s">
        <v>76</v>
      </c>
      <c r="AY231" s="243" t="s">
        <v>151</v>
      </c>
    </row>
    <row r="232" s="14" customFormat="1">
      <c r="A232" s="14"/>
      <c r="B232" s="244"/>
      <c r="C232" s="245"/>
      <c r="D232" s="234" t="s">
        <v>159</v>
      </c>
      <c r="E232" s="246" t="s">
        <v>1</v>
      </c>
      <c r="F232" s="247" t="s">
        <v>161</v>
      </c>
      <c r="G232" s="245"/>
      <c r="H232" s="248">
        <v>74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159</v>
      </c>
      <c r="AU232" s="254" t="s">
        <v>84</v>
      </c>
      <c r="AV232" s="14" t="s">
        <v>158</v>
      </c>
      <c r="AW232" s="14" t="s">
        <v>32</v>
      </c>
      <c r="AX232" s="14" t="s">
        <v>84</v>
      </c>
      <c r="AY232" s="254" t="s">
        <v>151</v>
      </c>
    </row>
    <row r="233" s="2" customFormat="1">
      <c r="A233" s="39"/>
      <c r="B233" s="40"/>
      <c r="C233" s="219" t="s">
        <v>282</v>
      </c>
      <c r="D233" s="219" t="s">
        <v>153</v>
      </c>
      <c r="E233" s="220" t="s">
        <v>1642</v>
      </c>
      <c r="F233" s="221" t="s">
        <v>1643</v>
      </c>
      <c r="G233" s="222" t="s">
        <v>244</v>
      </c>
      <c r="H233" s="223">
        <v>12</v>
      </c>
      <c r="I233" s="224"/>
      <c r="J233" s="225">
        <f>ROUND(I233*H233,2)</f>
        <v>0</v>
      </c>
      <c r="K233" s="221" t="s">
        <v>157</v>
      </c>
      <c r="L233" s="45"/>
      <c r="M233" s="226" t="s">
        <v>1</v>
      </c>
      <c r="N233" s="227" t="s">
        <v>41</v>
      </c>
      <c r="O233" s="92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199</v>
      </c>
      <c r="AT233" s="230" t="s">
        <v>153</v>
      </c>
      <c r="AU233" s="230" t="s">
        <v>84</v>
      </c>
      <c r="AY233" s="18" t="s">
        <v>151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84</v>
      </c>
      <c r="BK233" s="231">
        <f>ROUND(I233*H233,2)</f>
        <v>0</v>
      </c>
      <c r="BL233" s="18" t="s">
        <v>199</v>
      </c>
      <c r="BM233" s="230" t="s">
        <v>398</v>
      </c>
    </row>
    <row r="234" s="15" customFormat="1">
      <c r="A234" s="15"/>
      <c r="B234" s="255"/>
      <c r="C234" s="256"/>
      <c r="D234" s="234" t="s">
        <v>159</v>
      </c>
      <c r="E234" s="257" t="s">
        <v>1</v>
      </c>
      <c r="F234" s="258" t="s">
        <v>1631</v>
      </c>
      <c r="G234" s="256"/>
      <c r="H234" s="257" t="s">
        <v>1</v>
      </c>
      <c r="I234" s="259"/>
      <c r="J234" s="256"/>
      <c r="K234" s="256"/>
      <c r="L234" s="260"/>
      <c r="M234" s="261"/>
      <c r="N234" s="262"/>
      <c r="O234" s="262"/>
      <c r="P234" s="262"/>
      <c r="Q234" s="262"/>
      <c r="R234" s="262"/>
      <c r="S234" s="262"/>
      <c r="T234" s="26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4" t="s">
        <v>159</v>
      </c>
      <c r="AU234" s="264" t="s">
        <v>84</v>
      </c>
      <c r="AV234" s="15" t="s">
        <v>84</v>
      </c>
      <c r="AW234" s="15" t="s">
        <v>32</v>
      </c>
      <c r="AX234" s="15" t="s">
        <v>76</v>
      </c>
      <c r="AY234" s="264" t="s">
        <v>151</v>
      </c>
    </row>
    <row r="235" s="13" customFormat="1">
      <c r="A235" s="13"/>
      <c r="B235" s="232"/>
      <c r="C235" s="233"/>
      <c r="D235" s="234" t="s">
        <v>159</v>
      </c>
      <c r="E235" s="235" t="s">
        <v>1</v>
      </c>
      <c r="F235" s="236" t="s">
        <v>1568</v>
      </c>
      <c r="G235" s="233"/>
      <c r="H235" s="237">
        <v>12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159</v>
      </c>
      <c r="AU235" s="243" t="s">
        <v>84</v>
      </c>
      <c r="AV235" s="13" t="s">
        <v>86</v>
      </c>
      <c r="AW235" s="13" t="s">
        <v>32</v>
      </c>
      <c r="AX235" s="13" t="s">
        <v>76</v>
      </c>
      <c r="AY235" s="243" t="s">
        <v>151</v>
      </c>
    </row>
    <row r="236" s="14" customFormat="1">
      <c r="A236" s="14"/>
      <c r="B236" s="244"/>
      <c r="C236" s="245"/>
      <c r="D236" s="234" t="s">
        <v>159</v>
      </c>
      <c r="E236" s="246" t="s">
        <v>1</v>
      </c>
      <c r="F236" s="247" t="s">
        <v>161</v>
      </c>
      <c r="G236" s="245"/>
      <c r="H236" s="248">
        <v>12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159</v>
      </c>
      <c r="AU236" s="254" t="s">
        <v>84</v>
      </c>
      <c r="AV236" s="14" t="s">
        <v>158</v>
      </c>
      <c r="AW236" s="14" t="s">
        <v>32</v>
      </c>
      <c r="AX236" s="14" t="s">
        <v>84</v>
      </c>
      <c r="AY236" s="254" t="s">
        <v>151</v>
      </c>
    </row>
    <row r="237" s="2" customFormat="1">
      <c r="A237" s="39"/>
      <c r="B237" s="40"/>
      <c r="C237" s="219" t="s">
        <v>413</v>
      </c>
      <c r="D237" s="219" t="s">
        <v>153</v>
      </c>
      <c r="E237" s="220" t="s">
        <v>1644</v>
      </c>
      <c r="F237" s="221" t="s">
        <v>1645</v>
      </c>
      <c r="G237" s="222" t="s">
        <v>244</v>
      </c>
      <c r="H237" s="223">
        <v>13</v>
      </c>
      <c r="I237" s="224"/>
      <c r="J237" s="225">
        <f>ROUND(I237*H237,2)</f>
        <v>0</v>
      </c>
      <c r="K237" s="221" t="s">
        <v>157</v>
      </c>
      <c r="L237" s="45"/>
      <c r="M237" s="226" t="s">
        <v>1</v>
      </c>
      <c r="N237" s="227" t="s">
        <v>41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199</v>
      </c>
      <c r="AT237" s="230" t="s">
        <v>153</v>
      </c>
      <c r="AU237" s="230" t="s">
        <v>84</v>
      </c>
      <c r="AY237" s="18" t="s">
        <v>151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84</v>
      </c>
      <c r="BK237" s="231">
        <f>ROUND(I237*H237,2)</f>
        <v>0</v>
      </c>
      <c r="BL237" s="18" t="s">
        <v>199</v>
      </c>
      <c r="BM237" s="230" t="s">
        <v>416</v>
      </c>
    </row>
    <row r="238" s="15" customFormat="1">
      <c r="A238" s="15"/>
      <c r="B238" s="255"/>
      <c r="C238" s="256"/>
      <c r="D238" s="234" t="s">
        <v>159</v>
      </c>
      <c r="E238" s="257" t="s">
        <v>1</v>
      </c>
      <c r="F238" s="258" t="s">
        <v>1631</v>
      </c>
      <c r="G238" s="256"/>
      <c r="H238" s="257" t="s">
        <v>1</v>
      </c>
      <c r="I238" s="259"/>
      <c r="J238" s="256"/>
      <c r="K238" s="256"/>
      <c r="L238" s="260"/>
      <c r="M238" s="261"/>
      <c r="N238" s="262"/>
      <c r="O238" s="262"/>
      <c r="P238" s="262"/>
      <c r="Q238" s="262"/>
      <c r="R238" s="262"/>
      <c r="S238" s="262"/>
      <c r="T238" s="263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4" t="s">
        <v>159</v>
      </c>
      <c r="AU238" s="264" t="s">
        <v>84</v>
      </c>
      <c r="AV238" s="15" t="s">
        <v>84</v>
      </c>
      <c r="AW238" s="15" t="s">
        <v>32</v>
      </c>
      <c r="AX238" s="15" t="s">
        <v>76</v>
      </c>
      <c r="AY238" s="264" t="s">
        <v>151</v>
      </c>
    </row>
    <row r="239" s="13" customFormat="1">
      <c r="A239" s="13"/>
      <c r="B239" s="232"/>
      <c r="C239" s="233"/>
      <c r="D239" s="234" t="s">
        <v>159</v>
      </c>
      <c r="E239" s="235" t="s">
        <v>1</v>
      </c>
      <c r="F239" s="236" t="s">
        <v>1646</v>
      </c>
      <c r="G239" s="233"/>
      <c r="H239" s="237">
        <v>13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159</v>
      </c>
      <c r="AU239" s="243" t="s">
        <v>84</v>
      </c>
      <c r="AV239" s="13" t="s">
        <v>86</v>
      </c>
      <c r="AW239" s="13" t="s">
        <v>32</v>
      </c>
      <c r="AX239" s="13" t="s">
        <v>76</v>
      </c>
      <c r="AY239" s="243" t="s">
        <v>151</v>
      </c>
    </row>
    <row r="240" s="14" customFormat="1">
      <c r="A240" s="14"/>
      <c r="B240" s="244"/>
      <c r="C240" s="245"/>
      <c r="D240" s="234" t="s">
        <v>159</v>
      </c>
      <c r="E240" s="246" t="s">
        <v>1</v>
      </c>
      <c r="F240" s="247" t="s">
        <v>161</v>
      </c>
      <c r="G240" s="245"/>
      <c r="H240" s="248">
        <v>13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159</v>
      </c>
      <c r="AU240" s="254" t="s">
        <v>84</v>
      </c>
      <c r="AV240" s="14" t="s">
        <v>158</v>
      </c>
      <c r="AW240" s="14" t="s">
        <v>32</v>
      </c>
      <c r="AX240" s="14" t="s">
        <v>84</v>
      </c>
      <c r="AY240" s="254" t="s">
        <v>151</v>
      </c>
    </row>
    <row r="241" s="2" customFormat="1" ht="16.5" customHeight="1">
      <c r="A241" s="39"/>
      <c r="B241" s="40"/>
      <c r="C241" s="219" t="s">
        <v>295</v>
      </c>
      <c r="D241" s="219" t="s">
        <v>153</v>
      </c>
      <c r="E241" s="220" t="s">
        <v>1647</v>
      </c>
      <c r="F241" s="221" t="s">
        <v>1648</v>
      </c>
      <c r="G241" s="222" t="s">
        <v>198</v>
      </c>
      <c r="H241" s="223">
        <v>12</v>
      </c>
      <c r="I241" s="224"/>
      <c r="J241" s="225">
        <f>ROUND(I241*H241,2)</f>
        <v>0</v>
      </c>
      <c r="K241" s="221" t="s">
        <v>157</v>
      </c>
      <c r="L241" s="45"/>
      <c r="M241" s="226" t="s">
        <v>1</v>
      </c>
      <c r="N241" s="227" t="s">
        <v>41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199</v>
      </c>
      <c r="AT241" s="230" t="s">
        <v>153</v>
      </c>
      <c r="AU241" s="230" t="s">
        <v>84</v>
      </c>
      <c r="AY241" s="18" t="s">
        <v>151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84</v>
      </c>
      <c r="BK241" s="231">
        <f>ROUND(I241*H241,2)</f>
        <v>0</v>
      </c>
      <c r="BL241" s="18" t="s">
        <v>199</v>
      </c>
      <c r="BM241" s="230" t="s">
        <v>444</v>
      </c>
    </row>
    <row r="242" s="2" customFormat="1" ht="21.75" customHeight="1">
      <c r="A242" s="39"/>
      <c r="B242" s="40"/>
      <c r="C242" s="219" t="s">
        <v>446</v>
      </c>
      <c r="D242" s="219" t="s">
        <v>153</v>
      </c>
      <c r="E242" s="220" t="s">
        <v>1649</v>
      </c>
      <c r="F242" s="221" t="s">
        <v>1650</v>
      </c>
      <c r="G242" s="222" t="s">
        <v>198</v>
      </c>
      <c r="H242" s="223">
        <v>12</v>
      </c>
      <c r="I242" s="224"/>
      <c r="J242" s="225">
        <f>ROUND(I242*H242,2)</f>
        <v>0</v>
      </c>
      <c r="K242" s="221" t="s">
        <v>157</v>
      </c>
      <c r="L242" s="45"/>
      <c r="M242" s="226" t="s">
        <v>1</v>
      </c>
      <c r="N242" s="227" t="s">
        <v>41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199</v>
      </c>
      <c r="AT242" s="230" t="s">
        <v>153</v>
      </c>
      <c r="AU242" s="230" t="s">
        <v>84</v>
      </c>
      <c r="AY242" s="18" t="s">
        <v>151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84</v>
      </c>
      <c r="BK242" s="231">
        <f>ROUND(I242*H242,2)</f>
        <v>0</v>
      </c>
      <c r="BL242" s="18" t="s">
        <v>199</v>
      </c>
      <c r="BM242" s="230" t="s">
        <v>449</v>
      </c>
    </row>
    <row r="243" s="15" customFormat="1">
      <c r="A243" s="15"/>
      <c r="B243" s="255"/>
      <c r="C243" s="256"/>
      <c r="D243" s="234" t="s">
        <v>159</v>
      </c>
      <c r="E243" s="257" t="s">
        <v>1</v>
      </c>
      <c r="F243" s="258" t="s">
        <v>1651</v>
      </c>
      <c r="G243" s="256"/>
      <c r="H243" s="257" t="s">
        <v>1</v>
      </c>
      <c r="I243" s="259"/>
      <c r="J243" s="256"/>
      <c r="K243" s="256"/>
      <c r="L243" s="260"/>
      <c r="M243" s="261"/>
      <c r="N243" s="262"/>
      <c r="O243" s="262"/>
      <c r="P243" s="262"/>
      <c r="Q243" s="262"/>
      <c r="R243" s="262"/>
      <c r="S243" s="262"/>
      <c r="T243" s="263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4" t="s">
        <v>159</v>
      </c>
      <c r="AU243" s="264" t="s">
        <v>84</v>
      </c>
      <c r="AV243" s="15" t="s">
        <v>84</v>
      </c>
      <c r="AW243" s="15" t="s">
        <v>32</v>
      </c>
      <c r="AX243" s="15" t="s">
        <v>76</v>
      </c>
      <c r="AY243" s="264" t="s">
        <v>151</v>
      </c>
    </row>
    <row r="244" s="13" customFormat="1">
      <c r="A244" s="13"/>
      <c r="B244" s="232"/>
      <c r="C244" s="233"/>
      <c r="D244" s="234" t="s">
        <v>159</v>
      </c>
      <c r="E244" s="235" t="s">
        <v>1</v>
      </c>
      <c r="F244" s="236" t="s">
        <v>1568</v>
      </c>
      <c r="G244" s="233"/>
      <c r="H244" s="237">
        <v>12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159</v>
      </c>
      <c r="AU244" s="243" t="s">
        <v>84</v>
      </c>
      <c r="AV244" s="13" t="s">
        <v>86</v>
      </c>
      <c r="AW244" s="13" t="s">
        <v>32</v>
      </c>
      <c r="AX244" s="13" t="s">
        <v>76</v>
      </c>
      <c r="AY244" s="243" t="s">
        <v>151</v>
      </c>
    </row>
    <row r="245" s="14" customFormat="1">
      <c r="A245" s="14"/>
      <c r="B245" s="244"/>
      <c r="C245" s="245"/>
      <c r="D245" s="234" t="s">
        <v>159</v>
      </c>
      <c r="E245" s="246" t="s">
        <v>1</v>
      </c>
      <c r="F245" s="247" t="s">
        <v>161</v>
      </c>
      <c r="G245" s="245"/>
      <c r="H245" s="248">
        <v>12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159</v>
      </c>
      <c r="AU245" s="254" t="s">
        <v>84</v>
      </c>
      <c r="AV245" s="14" t="s">
        <v>158</v>
      </c>
      <c r="AW245" s="14" t="s">
        <v>32</v>
      </c>
      <c r="AX245" s="14" t="s">
        <v>84</v>
      </c>
      <c r="AY245" s="254" t="s">
        <v>151</v>
      </c>
    </row>
    <row r="246" s="2" customFormat="1">
      <c r="A246" s="39"/>
      <c r="B246" s="40"/>
      <c r="C246" s="219" t="s">
        <v>300</v>
      </c>
      <c r="D246" s="219" t="s">
        <v>153</v>
      </c>
      <c r="E246" s="220" t="s">
        <v>1652</v>
      </c>
      <c r="F246" s="221" t="s">
        <v>1653</v>
      </c>
      <c r="G246" s="222" t="s">
        <v>198</v>
      </c>
      <c r="H246" s="223">
        <v>3</v>
      </c>
      <c r="I246" s="224"/>
      <c r="J246" s="225">
        <f>ROUND(I246*H246,2)</f>
        <v>0</v>
      </c>
      <c r="K246" s="221" t="s">
        <v>157</v>
      </c>
      <c r="L246" s="45"/>
      <c r="M246" s="226" t="s">
        <v>1</v>
      </c>
      <c r="N246" s="227" t="s">
        <v>41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199</v>
      </c>
      <c r="AT246" s="230" t="s">
        <v>153</v>
      </c>
      <c r="AU246" s="230" t="s">
        <v>84</v>
      </c>
      <c r="AY246" s="18" t="s">
        <v>151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84</v>
      </c>
      <c r="BK246" s="231">
        <f>ROUND(I246*H246,2)</f>
        <v>0</v>
      </c>
      <c r="BL246" s="18" t="s">
        <v>199</v>
      </c>
      <c r="BM246" s="230" t="s">
        <v>452</v>
      </c>
    </row>
    <row r="247" s="2" customFormat="1" ht="21.75" customHeight="1">
      <c r="A247" s="39"/>
      <c r="B247" s="40"/>
      <c r="C247" s="219" t="s">
        <v>455</v>
      </c>
      <c r="D247" s="219" t="s">
        <v>153</v>
      </c>
      <c r="E247" s="220" t="s">
        <v>1654</v>
      </c>
      <c r="F247" s="221" t="s">
        <v>1655</v>
      </c>
      <c r="G247" s="222" t="s">
        <v>198</v>
      </c>
      <c r="H247" s="223">
        <v>3</v>
      </c>
      <c r="I247" s="224"/>
      <c r="J247" s="225">
        <f>ROUND(I247*H247,2)</f>
        <v>0</v>
      </c>
      <c r="K247" s="221" t="s">
        <v>157</v>
      </c>
      <c r="L247" s="45"/>
      <c r="M247" s="226" t="s">
        <v>1</v>
      </c>
      <c r="N247" s="227" t="s">
        <v>41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199</v>
      </c>
      <c r="AT247" s="230" t="s">
        <v>153</v>
      </c>
      <c r="AU247" s="230" t="s">
        <v>84</v>
      </c>
      <c r="AY247" s="18" t="s">
        <v>151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84</v>
      </c>
      <c r="BK247" s="231">
        <f>ROUND(I247*H247,2)</f>
        <v>0</v>
      </c>
      <c r="BL247" s="18" t="s">
        <v>199</v>
      </c>
      <c r="BM247" s="230" t="s">
        <v>458</v>
      </c>
    </row>
    <row r="248" s="2" customFormat="1">
      <c r="A248" s="39"/>
      <c r="B248" s="40"/>
      <c r="C248" s="219" t="s">
        <v>308</v>
      </c>
      <c r="D248" s="219" t="s">
        <v>153</v>
      </c>
      <c r="E248" s="220" t="s">
        <v>1656</v>
      </c>
      <c r="F248" s="221" t="s">
        <v>1657</v>
      </c>
      <c r="G248" s="222" t="s">
        <v>198</v>
      </c>
      <c r="H248" s="223">
        <v>1</v>
      </c>
      <c r="I248" s="224"/>
      <c r="J248" s="225">
        <f>ROUND(I248*H248,2)</f>
        <v>0</v>
      </c>
      <c r="K248" s="221" t="s">
        <v>157</v>
      </c>
      <c r="L248" s="45"/>
      <c r="M248" s="226" t="s">
        <v>1</v>
      </c>
      <c r="N248" s="227" t="s">
        <v>41</v>
      </c>
      <c r="O248" s="92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199</v>
      </c>
      <c r="AT248" s="230" t="s">
        <v>153</v>
      </c>
      <c r="AU248" s="230" t="s">
        <v>84</v>
      </c>
      <c r="AY248" s="18" t="s">
        <v>151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84</v>
      </c>
      <c r="BK248" s="231">
        <f>ROUND(I248*H248,2)</f>
        <v>0</v>
      </c>
      <c r="BL248" s="18" t="s">
        <v>199</v>
      </c>
      <c r="BM248" s="230" t="s">
        <v>481</v>
      </c>
    </row>
    <row r="249" s="15" customFormat="1">
      <c r="A249" s="15"/>
      <c r="B249" s="255"/>
      <c r="C249" s="256"/>
      <c r="D249" s="234" t="s">
        <v>159</v>
      </c>
      <c r="E249" s="257" t="s">
        <v>1</v>
      </c>
      <c r="F249" s="258" t="s">
        <v>1658</v>
      </c>
      <c r="G249" s="256"/>
      <c r="H249" s="257" t="s">
        <v>1</v>
      </c>
      <c r="I249" s="259"/>
      <c r="J249" s="256"/>
      <c r="K249" s="256"/>
      <c r="L249" s="260"/>
      <c r="M249" s="261"/>
      <c r="N249" s="262"/>
      <c r="O249" s="262"/>
      <c r="P249" s="262"/>
      <c r="Q249" s="262"/>
      <c r="R249" s="262"/>
      <c r="S249" s="262"/>
      <c r="T249" s="263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4" t="s">
        <v>159</v>
      </c>
      <c r="AU249" s="264" t="s">
        <v>84</v>
      </c>
      <c r="AV249" s="15" t="s">
        <v>84</v>
      </c>
      <c r="AW249" s="15" t="s">
        <v>32</v>
      </c>
      <c r="AX249" s="15" t="s">
        <v>76</v>
      </c>
      <c r="AY249" s="264" t="s">
        <v>151</v>
      </c>
    </row>
    <row r="250" s="13" customFormat="1">
      <c r="A250" s="13"/>
      <c r="B250" s="232"/>
      <c r="C250" s="233"/>
      <c r="D250" s="234" t="s">
        <v>159</v>
      </c>
      <c r="E250" s="235" t="s">
        <v>1</v>
      </c>
      <c r="F250" s="236" t="s">
        <v>84</v>
      </c>
      <c r="G250" s="233"/>
      <c r="H250" s="237">
        <v>1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159</v>
      </c>
      <c r="AU250" s="243" t="s">
        <v>84</v>
      </c>
      <c r="AV250" s="13" t="s">
        <v>86</v>
      </c>
      <c r="AW250" s="13" t="s">
        <v>32</v>
      </c>
      <c r="AX250" s="13" t="s">
        <v>76</v>
      </c>
      <c r="AY250" s="243" t="s">
        <v>151</v>
      </c>
    </row>
    <row r="251" s="14" customFormat="1">
      <c r="A251" s="14"/>
      <c r="B251" s="244"/>
      <c r="C251" s="245"/>
      <c r="D251" s="234" t="s">
        <v>159</v>
      </c>
      <c r="E251" s="246" t="s">
        <v>1</v>
      </c>
      <c r="F251" s="247" t="s">
        <v>161</v>
      </c>
      <c r="G251" s="245"/>
      <c r="H251" s="248">
        <v>1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159</v>
      </c>
      <c r="AU251" s="254" t="s">
        <v>84</v>
      </c>
      <c r="AV251" s="14" t="s">
        <v>158</v>
      </c>
      <c r="AW251" s="14" t="s">
        <v>32</v>
      </c>
      <c r="AX251" s="14" t="s">
        <v>84</v>
      </c>
      <c r="AY251" s="254" t="s">
        <v>151</v>
      </c>
    </row>
    <row r="252" s="2" customFormat="1">
      <c r="A252" s="39"/>
      <c r="B252" s="40"/>
      <c r="C252" s="219" t="s">
        <v>495</v>
      </c>
      <c r="D252" s="219" t="s">
        <v>153</v>
      </c>
      <c r="E252" s="220" t="s">
        <v>1659</v>
      </c>
      <c r="F252" s="221" t="s">
        <v>1660</v>
      </c>
      <c r="G252" s="222" t="s">
        <v>994</v>
      </c>
      <c r="H252" s="223">
        <v>1</v>
      </c>
      <c r="I252" s="224"/>
      <c r="J252" s="225">
        <f>ROUND(I252*H252,2)</f>
        <v>0</v>
      </c>
      <c r="K252" s="221" t="s">
        <v>157</v>
      </c>
      <c r="L252" s="45"/>
      <c r="M252" s="226" t="s">
        <v>1</v>
      </c>
      <c r="N252" s="227" t="s">
        <v>41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199</v>
      </c>
      <c r="AT252" s="230" t="s">
        <v>153</v>
      </c>
      <c r="AU252" s="230" t="s">
        <v>84</v>
      </c>
      <c r="AY252" s="18" t="s">
        <v>151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84</v>
      </c>
      <c r="BK252" s="231">
        <f>ROUND(I252*H252,2)</f>
        <v>0</v>
      </c>
      <c r="BL252" s="18" t="s">
        <v>199</v>
      </c>
      <c r="BM252" s="230" t="s">
        <v>498</v>
      </c>
    </row>
    <row r="253" s="2" customFormat="1" ht="16.5" customHeight="1">
      <c r="A253" s="39"/>
      <c r="B253" s="40"/>
      <c r="C253" s="219" t="s">
        <v>313</v>
      </c>
      <c r="D253" s="219" t="s">
        <v>153</v>
      </c>
      <c r="E253" s="220" t="s">
        <v>1661</v>
      </c>
      <c r="F253" s="221" t="s">
        <v>1662</v>
      </c>
      <c r="G253" s="222" t="s">
        <v>198</v>
      </c>
      <c r="H253" s="223">
        <v>1</v>
      </c>
      <c r="I253" s="224"/>
      <c r="J253" s="225">
        <f>ROUND(I253*H253,2)</f>
        <v>0</v>
      </c>
      <c r="K253" s="221" t="s">
        <v>1</v>
      </c>
      <c r="L253" s="45"/>
      <c r="M253" s="226" t="s">
        <v>1</v>
      </c>
      <c r="N253" s="227" t="s">
        <v>41</v>
      </c>
      <c r="O253" s="92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199</v>
      </c>
      <c r="AT253" s="230" t="s">
        <v>153</v>
      </c>
      <c r="AU253" s="230" t="s">
        <v>84</v>
      </c>
      <c r="AY253" s="18" t="s">
        <v>151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84</v>
      </c>
      <c r="BK253" s="231">
        <f>ROUND(I253*H253,2)</f>
        <v>0</v>
      </c>
      <c r="BL253" s="18" t="s">
        <v>199</v>
      </c>
      <c r="BM253" s="230" t="s">
        <v>503</v>
      </c>
    </row>
    <row r="254" s="2" customFormat="1">
      <c r="A254" s="39"/>
      <c r="B254" s="40"/>
      <c r="C254" s="219" t="s">
        <v>504</v>
      </c>
      <c r="D254" s="219" t="s">
        <v>153</v>
      </c>
      <c r="E254" s="220" t="s">
        <v>1663</v>
      </c>
      <c r="F254" s="221" t="s">
        <v>1664</v>
      </c>
      <c r="G254" s="222" t="s">
        <v>244</v>
      </c>
      <c r="H254" s="223">
        <v>193</v>
      </c>
      <c r="I254" s="224"/>
      <c r="J254" s="225">
        <f>ROUND(I254*H254,2)</f>
        <v>0</v>
      </c>
      <c r="K254" s="221" t="s">
        <v>157</v>
      </c>
      <c r="L254" s="45"/>
      <c r="M254" s="226" t="s">
        <v>1</v>
      </c>
      <c r="N254" s="227" t="s">
        <v>41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199</v>
      </c>
      <c r="AT254" s="230" t="s">
        <v>153</v>
      </c>
      <c r="AU254" s="230" t="s">
        <v>84</v>
      </c>
      <c r="AY254" s="18" t="s">
        <v>151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84</v>
      </c>
      <c r="BK254" s="231">
        <f>ROUND(I254*H254,2)</f>
        <v>0</v>
      </c>
      <c r="BL254" s="18" t="s">
        <v>199</v>
      </c>
      <c r="BM254" s="230" t="s">
        <v>507</v>
      </c>
    </row>
    <row r="255" s="15" customFormat="1">
      <c r="A255" s="15"/>
      <c r="B255" s="255"/>
      <c r="C255" s="256"/>
      <c r="D255" s="234" t="s">
        <v>159</v>
      </c>
      <c r="E255" s="257" t="s">
        <v>1</v>
      </c>
      <c r="F255" s="258" t="s">
        <v>1665</v>
      </c>
      <c r="G255" s="256"/>
      <c r="H255" s="257" t="s">
        <v>1</v>
      </c>
      <c r="I255" s="259"/>
      <c r="J255" s="256"/>
      <c r="K255" s="256"/>
      <c r="L255" s="260"/>
      <c r="M255" s="261"/>
      <c r="N255" s="262"/>
      <c r="O255" s="262"/>
      <c r="P255" s="262"/>
      <c r="Q255" s="262"/>
      <c r="R255" s="262"/>
      <c r="S255" s="262"/>
      <c r="T255" s="263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4" t="s">
        <v>159</v>
      </c>
      <c r="AU255" s="264" t="s">
        <v>84</v>
      </c>
      <c r="AV255" s="15" t="s">
        <v>84</v>
      </c>
      <c r="AW255" s="15" t="s">
        <v>32</v>
      </c>
      <c r="AX255" s="15" t="s">
        <v>76</v>
      </c>
      <c r="AY255" s="264" t="s">
        <v>151</v>
      </c>
    </row>
    <row r="256" s="13" customFormat="1">
      <c r="A256" s="13"/>
      <c r="B256" s="232"/>
      <c r="C256" s="233"/>
      <c r="D256" s="234" t="s">
        <v>159</v>
      </c>
      <c r="E256" s="235" t="s">
        <v>1</v>
      </c>
      <c r="F256" s="236" t="s">
        <v>1666</v>
      </c>
      <c r="G256" s="233"/>
      <c r="H256" s="237">
        <v>193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159</v>
      </c>
      <c r="AU256" s="243" t="s">
        <v>84</v>
      </c>
      <c r="AV256" s="13" t="s">
        <v>86</v>
      </c>
      <c r="AW256" s="13" t="s">
        <v>32</v>
      </c>
      <c r="AX256" s="13" t="s">
        <v>76</v>
      </c>
      <c r="AY256" s="243" t="s">
        <v>151</v>
      </c>
    </row>
    <row r="257" s="14" customFormat="1">
      <c r="A257" s="14"/>
      <c r="B257" s="244"/>
      <c r="C257" s="245"/>
      <c r="D257" s="234" t="s">
        <v>159</v>
      </c>
      <c r="E257" s="246" t="s">
        <v>1</v>
      </c>
      <c r="F257" s="247" t="s">
        <v>161</v>
      </c>
      <c r="G257" s="245"/>
      <c r="H257" s="248">
        <v>193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159</v>
      </c>
      <c r="AU257" s="254" t="s">
        <v>84</v>
      </c>
      <c r="AV257" s="14" t="s">
        <v>158</v>
      </c>
      <c r="AW257" s="14" t="s">
        <v>32</v>
      </c>
      <c r="AX257" s="14" t="s">
        <v>84</v>
      </c>
      <c r="AY257" s="254" t="s">
        <v>151</v>
      </c>
    </row>
    <row r="258" s="2" customFormat="1" ht="21.75" customHeight="1">
      <c r="A258" s="39"/>
      <c r="B258" s="40"/>
      <c r="C258" s="219" t="s">
        <v>319</v>
      </c>
      <c r="D258" s="219" t="s">
        <v>153</v>
      </c>
      <c r="E258" s="220" t="s">
        <v>1667</v>
      </c>
      <c r="F258" s="221" t="s">
        <v>1668</v>
      </c>
      <c r="G258" s="222" t="s">
        <v>244</v>
      </c>
      <c r="H258" s="223">
        <v>165</v>
      </c>
      <c r="I258" s="224"/>
      <c r="J258" s="225">
        <f>ROUND(I258*H258,2)</f>
        <v>0</v>
      </c>
      <c r="K258" s="221" t="s">
        <v>157</v>
      </c>
      <c r="L258" s="45"/>
      <c r="M258" s="226" t="s">
        <v>1</v>
      </c>
      <c r="N258" s="227" t="s">
        <v>41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199</v>
      </c>
      <c r="AT258" s="230" t="s">
        <v>153</v>
      </c>
      <c r="AU258" s="230" t="s">
        <v>84</v>
      </c>
      <c r="AY258" s="18" t="s">
        <v>151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84</v>
      </c>
      <c r="BK258" s="231">
        <f>ROUND(I258*H258,2)</f>
        <v>0</v>
      </c>
      <c r="BL258" s="18" t="s">
        <v>199</v>
      </c>
      <c r="BM258" s="230" t="s">
        <v>510</v>
      </c>
    </row>
    <row r="259" s="15" customFormat="1">
      <c r="A259" s="15"/>
      <c r="B259" s="255"/>
      <c r="C259" s="256"/>
      <c r="D259" s="234" t="s">
        <v>159</v>
      </c>
      <c r="E259" s="257" t="s">
        <v>1</v>
      </c>
      <c r="F259" s="258" t="s">
        <v>1669</v>
      </c>
      <c r="G259" s="256"/>
      <c r="H259" s="257" t="s">
        <v>1</v>
      </c>
      <c r="I259" s="259"/>
      <c r="J259" s="256"/>
      <c r="K259" s="256"/>
      <c r="L259" s="260"/>
      <c r="M259" s="261"/>
      <c r="N259" s="262"/>
      <c r="O259" s="262"/>
      <c r="P259" s="262"/>
      <c r="Q259" s="262"/>
      <c r="R259" s="262"/>
      <c r="S259" s="262"/>
      <c r="T259" s="263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4" t="s">
        <v>159</v>
      </c>
      <c r="AU259" s="264" t="s">
        <v>84</v>
      </c>
      <c r="AV259" s="15" t="s">
        <v>84</v>
      </c>
      <c r="AW259" s="15" t="s">
        <v>32</v>
      </c>
      <c r="AX259" s="15" t="s">
        <v>76</v>
      </c>
      <c r="AY259" s="264" t="s">
        <v>151</v>
      </c>
    </row>
    <row r="260" s="13" customFormat="1">
      <c r="A260" s="13"/>
      <c r="B260" s="232"/>
      <c r="C260" s="233"/>
      <c r="D260" s="234" t="s">
        <v>159</v>
      </c>
      <c r="E260" s="235" t="s">
        <v>1</v>
      </c>
      <c r="F260" s="236" t="s">
        <v>1670</v>
      </c>
      <c r="G260" s="233"/>
      <c r="H260" s="237">
        <v>165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159</v>
      </c>
      <c r="AU260" s="243" t="s">
        <v>84</v>
      </c>
      <c r="AV260" s="13" t="s">
        <v>86</v>
      </c>
      <c r="AW260" s="13" t="s">
        <v>32</v>
      </c>
      <c r="AX260" s="13" t="s">
        <v>76</v>
      </c>
      <c r="AY260" s="243" t="s">
        <v>151</v>
      </c>
    </row>
    <row r="261" s="14" customFormat="1">
      <c r="A261" s="14"/>
      <c r="B261" s="244"/>
      <c r="C261" s="245"/>
      <c r="D261" s="234" t="s">
        <v>159</v>
      </c>
      <c r="E261" s="246" t="s">
        <v>1</v>
      </c>
      <c r="F261" s="247" t="s">
        <v>161</v>
      </c>
      <c r="G261" s="245"/>
      <c r="H261" s="248">
        <v>165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159</v>
      </c>
      <c r="AU261" s="254" t="s">
        <v>84</v>
      </c>
      <c r="AV261" s="14" t="s">
        <v>158</v>
      </c>
      <c r="AW261" s="14" t="s">
        <v>32</v>
      </c>
      <c r="AX261" s="14" t="s">
        <v>84</v>
      </c>
      <c r="AY261" s="254" t="s">
        <v>151</v>
      </c>
    </row>
    <row r="262" s="2" customFormat="1">
      <c r="A262" s="39"/>
      <c r="B262" s="40"/>
      <c r="C262" s="219" t="s">
        <v>514</v>
      </c>
      <c r="D262" s="219" t="s">
        <v>153</v>
      </c>
      <c r="E262" s="220" t="s">
        <v>1671</v>
      </c>
      <c r="F262" s="221" t="s">
        <v>1672</v>
      </c>
      <c r="G262" s="222" t="s">
        <v>1000</v>
      </c>
      <c r="H262" s="223">
        <v>1</v>
      </c>
      <c r="I262" s="224"/>
      <c r="J262" s="225">
        <f>ROUND(I262*H262,2)</f>
        <v>0</v>
      </c>
      <c r="K262" s="221" t="s">
        <v>1</v>
      </c>
      <c r="L262" s="45"/>
      <c r="M262" s="226" t="s">
        <v>1</v>
      </c>
      <c r="N262" s="227" t="s">
        <v>41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199</v>
      </c>
      <c r="AT262" s="230" t="s">
        <v>153</v>
      </c>
      <c r="AU262" s="230" t="s">
        <v>84</v>
      </c>
      <c r="AY262" s="18" t="s">
        <v>151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84</v>
      </c>
      <c r="BK262" s="231">
        <f>ROUND(I262*H262,2)</f>
        <v>0</v>
      </c>
      <c r="BL262" s="18" t="s">
        <v>199</v>
      </c>
      <c r="BM262" s="230" t="s">
        <v>517</v>
      </c>
    </row>
    <row r="263" s="2" customFormat="1">
      <c r="A263" s="39"/>
      <c r="B263" s="40"/>
      <c r="C263" s="219" t="s">
        <v>325</v>
      </c>
      <c r="D263" s="219" t="s">
        <v>153</v>
      </c>
      <c r="E263" s="220" t="s">
        <v>1673</v>
      </c>
      <c r="F263" s="221" t="s">
        <v>1674</v>
      </c>
      <c r="G263" s="222" t="s">
        <v>215</v>
      </c>
      <c r="H263" s="223">
        <v>0.14999999999999999</v>
      </c>
      <c r="I263" s="224"/>
      <c r="J263" s="225">
        <f>ROUND(I263*H263,2)</f>
        <v>0</v>
      </c>
      <c r="K263" s="221" t="s">
        <v>157</v>
      </c>
      <c r="L263" s="45"/>
      <c r="M263" s="226" t="s">
        <v>1</v>
      </c>
      <c r="N263" s="227" t="s">
        <v>41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199</v>
      </c>
      <c r="AT263" s="230" t="s">
        <v>153</v>
      </c>
      <c r="AU263" s="230" t="s">
        <v>84</v>
      </c>
      <c r="AY263" s="18" t="s">
        <v>151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84</v>
      </c>
      <c r="BK263" s="231">
        <f>ROUND(I263*H263,2)</f>
        <v>0</v>
      </c>
      <c r="BL263" s="18" t="s">
        <v>199</v>
      </c>
      <c r="BM263" s="230" t="s">
        <v>520</v>
      </c>
    </row>
    <row r="264" s="12" customFormat="1" ht="25.92" customHeight="1">
      <c r="A264" s="12"/>
      <c r="B264" s="203"/>
      <c r="C264" s="204"/>
      <c r="D264" s="205" t="s">
        <v>75</v>
      </c>
      <c r="E264" s="206" t="s">
        <v>982</v>
      </c>
      <c r="F264" s="206" t="s">
        <v>1675</v>
      </c>
      <c r="G264" s="204"/>
      <c r="H264" s="204"/>
      <c r="I264" s="207"/>
      <c r="J264" s="208">
        <f>BK264</f>
        <v>0</v>
      </c>
      <c r="K264" s="204"/>
      <c r="L264" s="209"/>
      <c r="M264" s="210"/>
      <c r="N264" s="211"/>
      <c r="O264" s="211"/>
      <c r="P264" s="212">
        <f>SUM(P265:P274)</f>
        <v>0</v>
      </c>
      <c r="Q264" s="211"/>
      <c r="R264" s="212">
        <f>SUM(R265:R274)</f>
        <v>0</v>
      </c>
      <c r="S264" s="211"/>
      <c r="T264" s="213">
        <f>SUM(T265:T274)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4" t="s">
        <v>86</v>
      </c>
      <c r="AT264" s="215" t="s">
        <v>75</v>
      </c>
      <c r="AU264" s="215" t="s">
        <v>76</v>
      </c>
      <c r="AY264" s="214" t="s">
        <v>151</v>
      </c>
      <c r="BK264" s="216">
        <f>SUM(BK265:BK274)</f>
        <v>0</v>
      </c>
    </row>
    <row r="265" s="2" customFormat="1">
      <c r="A265" s="39"/>
      <c r="B265" s="40"/>
      <c r="C265" s="219" t="s">
        <v>522</v>
      </c>
      <c r="D265" s="219" t="s">
        <v>153</v>
      </c>
      <c r="E265" s="220" t="s">
        <v>1676</v>
      </c>
      <c r="F265" s="221" t="s">
        <v>1677</v>
      </c>
      <c r="G265" s="222" t="s">
        <v>994</v>
      </c>
      <c r="H265" s="223">
        <v>2</v>
      </c>
      <c r="I265" s="224"/>
      <c r="J265" s="225">
        <f>ROUND(I265*H265,2)</f>
        <v>0</v>
      </c>
      <c r="K265" s="221" t="s">
        <v>157</v>
      </c>
      <c r="L265" s="45"/>
      <c r="M265" s="226" t="s">
        <v>1</v>
      </c>
      <c r="N265" s="227" t="s">
        <v>41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199</v>
      </c>
      <c r="AT265" s="230" t="s">
        <v>153</v>
      </c>
      <c r="AU265" s="230" t="s">
        <v>84</v>
      </c>
      <c r="AY265" s="18" t="s">
        <v>151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84</v>
      </c>
      <c r="BK265" s="231">
        <f>ROUND(I265*H265,2)</f>
        <v>0</v>
      </c>
      <c r="BL265" s="18" t="s">
        <v>199</v>
      </c>
      <c r="BM265" s="230" t="s">
        <v>525</v>
      </c>
    </row>
    <row r="266" s="2" customFormat="1">
      <c r="A266" s="39"/>
      <c r="B266" s="40"/>
      <c r="C266" s="219" t="s">
        <v>330</v>
      </c>
      <c r="D266" s="219" t="s">
        <v>153</v>
      </c>
      <c r="E266" s="220" t="s">
        <v>1678</v>
      </c>
      <c r="F266" s="221" t="s">
        <v>1679</v>
      </c>
      <c r="G266" s="222" t="s">
        <v>994</v>
      </c>
      <c r="H266" s="223">
        <v>2</v>
      </c>
      <c r="I266" s="224"/>
      <c r="J266" s="225">
        <f>ROUND(I266*H266,2)</f>
        <v>0</v>
      </c>
      <c r="K266" s="221" t="s">
        <v>157</v>
      </c>
      <c r="L266" s="45"/>
      <c r="M266" s="226" t="s">
        <v>1</v>
      </c>
      <c r="N266" s="227" t="s">
        <v>41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199</v>
      </c>
      <c r="AT266" s="230" t="s">
        <v>153</v>
      </c>
      <c r="AU266" s="230" t="s">
        <v>84</v>
      </c>
      <c r="AY266" s="18" t="s">
        <v>151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84</v>
      </c>
      <c r="BK266" s="231">
        <f>ROUND(I266*H266,2)</f>
        <v>0</v>
      </c>
      <c r="BL266" s="18" t="s">
        <v>199</v>
      </c>
      <c r="BM266" s="230" t="s">
        <v>533</v>
      </c>
    </row>
    <row r="267" s="2" customFormat="1">
      <c r="A267" s="39"/>
      <c r="B267" s="40"/>
      <c r="C267" s="219" t="s">
        <v>537</v>
      </c>
      <c r="D267" s="219" t="s">
        <v>153</v>
      </c>
      <c r="E267" s="220" t="s">
        <v>1680</v>
      </c>
      <c r="F267" s="221" t="s">
        <v>1681</v>
      </c>
      <c r="G267" s="222" t="s">
        <v>994</v>
      </c>
      <c r="H267" s="223">
        <v>2</v>
      </c>
      <c r="I267" s="224"/>
      <c r="J267" s="225">
        <f>ROUND(I267*H267,2)</f>
        <v>0</v>
      </c>
      <c r="K267" s="221" t="s">
        <v>157</v>
      </c>
      <c r="L267" s="45"/>
      <c r="M267" s="226" t="s">
        <v>1</v>
      </c>
      <c r="N267" s="227" t="s">
        <v>41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199</v>
      </c>
      <c r="AT267" s="230" t="s">
        <v>153</v>
      </c>
      <c r="AU267" s="230" t="s">
        <v>84</v>
      </c>
      <c r="AY267" s="18" t="s">
        <v>151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84</v>
      </c>
      <c r="BK267" s="231">
        <f>ROUND(I267*H267,2)</f>
        <v>0</v>
      </c>
      <c r="BL267" s="18" t="s">
        <v>199</v>
      </c>
      <c r="BM267" s="230" t="s">
        <v>540</v>
      </c>
    </row>
    <row r="268" s="2" customFormat="1">
      <c r="A268" s="39"/>
      <c r="B268" s="40"/>
      <c r="C268" s="219" t="s">
        <v>336</v>
      </c>
      <c r="D268" s="219" t="s">
        <v>153</v>
      </c>
      <c r="E268" s="220" t="s">
        <v>1682</v>
      </c>
      <c r="F268" s="221" t="s">
        <v>1683</v>
      </c>
      <c r="G268" s="222" t="s">
        <v>994</v>
      </c>
      <c r="H268" s="223">
        <v>1</v>
      </c>
      <c r="I268" s="224"/>
      <c r="J268" s="225">
        <f>ROUND(I268*H268,2)</f>
        <v>0</v>
      </c>
      <c r="K268" s="221" t="s">
        <v>157</v>
      </c>
      <c r="L268" s="45"/>
      <c r="M268" s="226" t="s">
        <v>1</v>
      </c>
      <c r="N268" s="227" t="s">
        <v>41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199</v>
      </c>
      <c r="AT268" s="230" t="s">
        <v>153</v>
      </c>
      <c r="AU268" s="230" t="s">
        <v>84</v>
      </c>
      <c r="AY268" s="18" t="s">
        <v>151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84</v>
      </c>
      <c r="BK268" s="231">
        <f>ROUND(I268*H268,2)</f>
        <v>0</v>
      </c>
      <c r="BL268" s="18" t="s">
        <v>199</v>
      </c>
      <c r="BM268" s="230" t="s">
        <v>545</v>
      </c>
    </row>
    <row r="269" s="2" customFormat="1" ht="16.5" customHeight="1">
      <c r="A269" s="39"/>
      <c r="B269" s="40"/>
      <c r="C269" s="219" t="s">
        <v>547</v>
      </c>
      <c r="D269" s="219" t="s">
        <v>153</v>
      </c>
      <c r="E269" s="220" t="s">
        <v>1684</v>
      </c>
      <c r="F269" s="221" t="s">
        <v>1685</v>
      </c>
      <c r="G269" s="222" t="s">
        <v>994</v>
      </c>
      <c r="H269" s="223">
        <v>12</v>
      </c>
      <c r="I269" s="224"/>
      <c r="J269" s="225">
        <f>ROUND(I269*H269,2)</f>
        <v>0</v>
      </c>
      <c r="K269" s="221" t="s">
        <v>1</v>
      </c>
      <c r="L269" s="45"/>
      <c r="M269" s="226" t="s">
        <v>1</v>
      </c>
      <c r="N269" s="227" t="s">
        <v>41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199</v>
      </c>
      <c r="AT269" s="230" t="s">
        <v>153</v>
      </c>
      <c r="AU269" s="230" t="s">
        <v>84</v>
      </c>
      <c r="AY269" s="18" t="s">
        <v>151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84</v>
      </c>
      <c r="BK269" s="231">
        <f>ROUND(I269*H269,2)</f>
        <v>0</v>
      </c>
      <c r="BL269" s="18" t="s">
        <v>199</v>
      </c>
      <c r="BM269" s="230" t="s">
        <v>550</v>
      </c>
    </row>
    <row r="270" s="2" customFormat="1">
      <c r="A270" s="39"/>
      <c r="B270" s="40"/>
      <c r="C270" s="219" t="s">
        <v>339</v>
      </c>
      <c r="D270" s="219" t="s">
        <v>153</v>
      </c>
      <c r="E270" s="220" t="s">
        <v>1686</v>
      </c>
      <c r="F270" s="221" t="s">
        <v>1687</v>
      </c>
      <c r="G270" s="222" t="s">
        <v>994</v>
      </c>
      <c r="H270" s="223">
        <v>2</v>
      </c>
      <c r="I270" s="224"/>
      <c r="J270" s="225">
        <f>ROUND(I270*H270,2)</f>
        <v>0</v>
      </c>
      <c r="K270" s="221" t="s">
        <v>157</v>
      </c>
      <c r="L270" s="45"/>
      <c r="M270" s="226" t="s">
        <v>1</v>
      </c>
      <c r="N270" s="227" t="s">
        <v>41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199</v>
      </c>
      <c r="AT270" s="230" t="s">
        <v>153</v>
      </c>
      <c r="AU270" s="230" t="s">
        <v>84</v>
      </c>
      <c r="AY270" s="18" t="s">
        <v>151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84</v>
      </c>
      <c r="BK270" s="231">
        <f>ROUND(I270*H270,2)</f>
        <v>0</v>
      </c>
      <c r="BL270" s="18" t="s">
        <v>199</v>
      </c>
      <c r="BM270" s="230" t="s">
        <v>555</v>
      </c>
    </row>
    <row r="271" s="2" customFormat="1" ht="16.5" customHeight="1">
      <c r="A271" s="39"/>
      <c r="B271" s="40"/>
      <c r="C271" s="219" t="s">
        <v>560</v>
      </c>
      <c r="D271" s="219" t="s">
        <v>153</v>
      </c>
      <c r="E271" s="220" t="s">
        <v>1688</v>
      </c>
      <c r="F271" s="221" t="s">
        <v>1689</v>
      </c>
      <c r="G271" s="222" t="s">
        <v>994</v>
      </c>
      <c r="H271" s="223">
        <v>2</v>
      </c>
      <c r="I271" s="224"/>
      <c r="J271" s="225">
        <f>ROUND(I271*H271,2)</f>
        <v>0</v>
      </c>
      <c r="K271" s="221" t="s">
        <v>157</v>
      </c>
      <c r="L271" s="45"/>
      <c r="M271" s="226" t="s">
        <v>1</v>
      </c>
      <c r="N271" s="227" t="s">
        <v>41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199</v>
      </c>
      <c r="AT271" s="230" t="s">
        <v>153</v>
      </c>
      <c r="AU271" s="230" t="s">
        <v>84</v>
      </c>
      <c r="AY271" s="18" t="s">
        <v>151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84</v>
      </c>
      <c r="BK271" s="231">
        <f>ROUND(I271*H271,2)</f>
        <v>0</v>
      </c>
      <c r="BL271" s="18" t="s">
        <v>199</v>
      </c>
      <c r="BM271" s="230" t="s">
        <v>563</v>
      </c>
    </row>
    <row r="272" s="2" customFormat="1" ht="16.5" customHeight="1">
      <c r="A272" s="39"/>
      <c r="B272" s="40"/>
      <c r="C272" s="219" t="s">
        <v>343</v>
      </c>
      <c r="D272" s="219" t="s">
        <v>153</v>
      </c>
      <c r="E272" s="220" t="s">
        <v>1690</v>
      </c>
      <c r="F272" s="221" t="s">
        <v>1691</v>
      </c>
      <c r="G272" s="222" t="s">
        <v>198</v>
      </c>
      <c r="H272" s="223">
        <v>2</v>
      </c>
      <c r="I272" s="224"/>
      <c r="J272" s="225">
        <f>ROUND(I272*H272,2)</f>
        <v>0</v>
      </c>
      <c r="K272" s="221" t="s">
        <v>1</v>
      </c>
      <c r="L272" s="45"/>
      <c r="M272" s="226" t="s">
        <v>1</v>
      </c>
      <c r="N272" s="227" t="s">
        <v>41</v>
      </c>
      <c r="O272" s="92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199</v>
      </c>
      <c r="AT272" s="230" t="s">
        <v>153</v>
      </c>
      <c r="AU272" s="230" t="s">
        <v>84</v>
      </c>
      <c r="AY272" s="18" t="s">
        <v>151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84</v>
      </c>
      <c r="BK272" s="231">
        <f>ROUND(I272*H272,2)</f>
        <v>0</v>
      </c>
      <c r="BL272" s="18" t="s">
        <v>199</v>
      </c>
      <c r="BM272" s="230" t="s">
        <v>575</v>
      </c>
    </row>
    <row r="273" s="2" customFormat="1" ht="16.5" customHeight="1">
      <c r="A273" s="39"/>
      <c r="B273" s="40"/>
      <c r="C273" s="219" t="s">
        <v>578</v>
      </c>
      <c r="D273" s="219" t="s">
        <v>153</v>
      </c>
      <c r="E273" s="220" t="s">
        <v>1692</v>
      </c>
      <c r="F273" s="221" t="s">
        <v>1693</v>
      </c>
      <c r="G273" s="222" t="s">
        <v>198</v>
      </c>
      <c r="H273" s="223">
        <v>2</v>
      </c>
      <c r="I273" s="224"/>
      <c r="J273" s="225">
        <f>ROUND(I273*H273,2)</f>
        <v>0</v>
      </c>
      <c r="K273" s="221" t="s">
        <v>1</v>
      </c>
      <c r="L273" s="45"/>
      <c r="M273" s="226" t="s">
        <v>1</v>
      </c>
      <c r="N273" s="227" t="s">
        <v>41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199</v>
      </c>
      <c r="AT273" s="230" t="s">
        <v>153</v>
      </c>
      <c r="AU273" s="230" t="s">
        <v>84</v>
      </c>
      <c r="AY273" s="18" t="s">
        <v>151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84</v>
      </c>
      <c r="BK273" s="231">
        <f>ROUND(I273*H273,2)</f>
        <v>0</v>
      </c>
      <c r="BL273" s="18" t="s">
        <v>199</v>
      </c>
      <c r="BM273" s="230" t="s">
        <v>581</v>
      </c>
    </row>
    <row r="274" s="2" customFormat="1">
      <c r="A274" s="39"/>
      <c r="B274" s="40"/>
      <c r="C274" s="219" t="s">
        <v>348</v>
      </c>
      <c r="D274" s="219" t="s">
        <v>153</v>
      </c>
      <c r="E274" s="220" t="s">
        <v>1694</v>
      </c>
      <c r="F274" s="221" t="s">
        <v>1695</v>
      </c>
      <c r="G274" s="222" t="s">
        <v>215</v>
      </c>
      <c r="H274" s="223">
        <v>0.13800000000000001</v>
      </c>
      <c r="I274" s="224"/>
      <c r="J274" s="225">
        <f>ROUND(I274*H274,2)</f>
        <v>0</v>
      </c>
      <c r="K274" s="221" t="s">
        <v>157</v>
      </c>
      <c r="L274" s="45"/>
      <c r="M274" s="226" t="s">
        <v>1</v>
      </c>
      <c r="N274" s="227" t="s">
        <v>41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199</v>
      </c>
      <c r="AT274" s="230" t="s">
        <v>153</v>
      </c>
      <c r="AU274" s="230" t="s">
        <v>84</v>
      </c>
      <c r="AY274" s="18" t="s">
        <v>151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84</v>
      </c>
      <c r="BK274" s="231">
        <f>ROUND(I274*H274,2)</f>
        <v>0</v>
      </c>
      <c r="BL274" s="18" t="s">
        <v>199</v>
      </c>
      <c r="BM274" s="230" t="s">
        <v>586</v>
      </c>
    </row>
    <row r="275" s="12" customFormat="1" ht="25.92" customHeight="1">
      <c r="A275" s="12"/>
      <c r="B275" s="203"/>
      <c r="C275" s="204"/>
      <c r="D275" s="205" t="s">
        <v>75</v>
      </c>
      <c r="E275" s="206" t="s">
        <v>1696</v>
      </c>
      <c r="F275" s="206" t="s">
        <v>1697</v>
      </c>
      <c r="G275" s="204"/>
      <c r="H275" s="204"/>
      <c r="I275" s="207"/>
      <c r="J275" s="208">
        <f>BK275</f>
        <v>0</v>
      </c>
      <c r="K275" s="204"/>
      <c r="L275" s="209"/>
      <c r="M275" s="210"/>
      <c r="N275" s="211"/>
      <c r="O275" s="211"/>
      <c r="P275" s="212">
        <f>SUM(P276:P282)</f>
        <v>0</v>
      </c>
      <c r="Q275" s="211"/>
      <c r="R275" s="212">
        <f>SUM(R276:R282)</f>
        <v>0</v>
      </c>
      <c r="S275" s="211"/>
      <c r="T275" s="213">
        <f>SUM(T276:T282)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4" t="s">
        <v>86</v>
      </c>
      <c r="AT275" s="215" t="s">
        <v>75</v>
      </c>
      <c r="AU275" s="215" t="s">
        <v>76</v>
      </c>
      <c r="AY275" s="214" t="s">
        <v>151</v>
      </c>
      <c r="BK275" s="216">
        <f>SUM(BK276:BK282)</f>
        <v>0</v>
      </c>
    </row>
    <row r="276" s="2" customFormat="1" ht="33" customHeight="1">
      <c r="A276" s="39"/>
      <c r="B276" s="40"/>
      <c r="C276" s="219" t="s">
        <v>589</v>
      </c>
      <c r="D276" s="219" t="s">
        <v>153</v>
      </c>
      <c r="E276" s="220" t="s">
        <v>1698</v>
      </c>
      <c r="F276" s="221" t="s">
        <v>1699</v>
      </c>
      <c r="G276" s="222" t="s">
        <v>994</v>
      </c>
      <c r="H276" s="223">
        <v>2</v>
      </c>
      <c r="I276" s="224"/>
      <c r="J276" s="225">
        <f>ROUND(I276*H276,2)</f>
        <v>0</v>
      </c>
      <c r="K276" s="221" t="s">
        <v>157</v>
      </c>
      <c r="L276" s="45"/>
      <c r="M276" s="226" t="s">
        <v>1</v>
      </c>
      <c r="N276" s="227" t="s">
        <v>41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199</v>
      </c>
      <c r="AT276" s="230" t="s">
        <v>153</v>
      </c>
      <c r="AU276" s="230" t="s">
        <v>84</v>
      </c>
      <c r="AY276" s="18" t="s">
        <v>151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84</v>
      </c>
      <c r="BK276" s="231">
        <f>ROUND(I276*H276,2)</f>
        <v>0</v>
      </c>
      <c r="BL276" s="18" t="s">
        <v>199</v>
      </c>
      <c r="BM276" s="230" t="s">
        <v>592</v>
      </c>
    </row>
    <row r="277" s="15" customFormat="1">
      <c r="A277" s="15"/>
      <c r="B277" s="255"/>
      <c r="C277" s="256"/>
      <c r="D277" s="234" t="s">
        <v>159</v>
      </c>
      <c r="E277" s="257" t="s">
        <v>1</v>
      </c>
      <c r="F277" s="258" t="s">
        <v>1700</v>
      </c>
      <c r="G277" s="256"/>
      <c r="H277" s="257" t="s">
        <v>1</v>
      </c>
      <c r="I277" s="259"/>
      <c r="J277" s="256"/>
      <c r="K277" s="256"/>
      <c r="L277" s="260"/>
      <c r="M277" s="261"/>
      <c r="N277" s="262"/>
      <c r="O277" s="262"/>
      <c r="P277" s="262"/>
      <c r="Q277" s="262"/>
      <c r="R277" s="262"/>
      <c r="S277" s="262"/>
      <c r="T277" s="263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4" t="s">
        <v>159</v>
      </c>
      <c r="AU277" s="264" t="s">
        <v>84</v>
      </c>
      <c r="AV277" s="15" t="s">
        <v>84</v>
      </c>
      <c r="AW277" s="15" t="s">
        <v>32</v>
      </c>
      <c r="AX277" s="15" t="s">
        <v>76</v>
      </c>
      <c r="AY277" s="264" t="s">
        <v>151</v>
      </c>
    </row>
    <row r="278" s="13" customFormat="1">
      <c r="A278" s="13"/>
      <c r="B278" s="232"/>
      <c r="C278" s="233"/>
      <c r="D278" s="234" t="s">
        <v>159</v>
      </c>
      <c r="E278" s="235" t="s">
        <v>1</v>
      </c>
      <c r="F278" s="236" t="s">
        <v>1701</v>
      </c>
      <c r="G278" s="233"/>
      <c r="H278" s="237">
        <v>2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159</v>
      </c>
      <c r="AU278" s="243" t="s">
        <v>84</v>
      </c>
      <c r="AV278" s="13" t="s">
        <v>86</v>
      </c>
      <c r="AW278" s="13" t="s">
        <v>32</v>
      </c>
      <c r="AX278" s="13" t="s">
        <v>76</v>
      </c>
      <c r="AY278" s="243" t="s">
        <v>151</v>
      </c>
    </row>
    <row r="279" s="14" customFormat="1">
      <c r="A279" s="14"/>
      <c r="B279" s="244"/>
      <c r="C279" s="245"/>
      <c r="D279" s="234" t="s">
        <v>159</v>
      </c>
      <c r="E279" s="246" t="s">
        <v>1</v>
      </c>
      <c r="F279" s="247" t="s">
        <v>161</v>
      </c>
      <c r="G279" s="245"/>
      <c r="H279" s="248">
        <v>2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159</v>
      </c>
      <c r="AU279" s="254" t="s">
        <v>84</v>
      </c>
      <c r="AV279" s="14" t="s">
        <v>158</v>
      </c>
      <c r="AW279" s="14" t="s">
        <v>32</v>
      </c>
      <c r="AX279" s="14" t="s">
        <v>84</v>
      </c>
      <c r="AY279" s="254" t="s">
        <v>151</v>
      </c>
    </row>
    <row r="280" s="2" customFormat="1" ht="16.5" customHeight="1">
      <c r="A280" s="39"/>
      <c r="B280" s="40"/>
      <c r="C280" s="219" t="s">
        <v>354</v>
      </c>
      <c r="D280" s="219" t="s">
        <v>153</v>
      </c>
      <c r="E280" s="220" t="s">
        <v>1702</v>
      </c>
      <c r="F280" s="221" t="s">
        <v>1703</v>
      </c>
      <c r="G280" s="222" t="s">
        <v>994</v>
      </c>
      <c r="H280" s="223">
        <v>2</v>
      </c>
      <c r="I280" s="224"/>
      <c r="J280" s="225">
        <f>ROUND(I280*H280,2)</f>
        <v>0</v>
      </c>
      <c r="K280" s="221" t="s">
        <v>157</v>
      </c>
      <c r="L280" s="45"/>
      <c r="M280" s="226" t="s">
        <v>1</v>
      </c>
      <c r="N280" s="227" t="s">
        <v>41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199</v>
      </c>
      <c r="AT280" s="230" t="s">
        <v>153</v>
      </c>
      <c r="AU280" s="230" t="s">
        <v>84</v>
      </c>
      <c r="AY280" s="18" t="s">
        <v>151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84</v>
      </c>
      <c r="BK280" s="231">
        <f>ROUND(I280*H280,2)</f>
        <v>0</v>
      </c>
      <c r="BL280" s="18" t="s">
        <v>199</v>
      </c>
      <c r="BM280" s="230" t="s">
        <v>596</v>
      </c>
    </row>
    <row r="281" s="2" customFormat="1" ht="16.5" customHeight="1">
      <c r="A281" s="39"/>
      <c r="B281" s="40"/>
      <c r="C281" s="219" t="s">
        <v>611</v>
      </c>
      <c r="D281" s="219" t="s">
        <v>153</v>
      </c>
      <c r="E281" s="220" t="s">
        <v>1704</v>
      </c>
      <c r="F281" s="221" t="s">
        <v>1705</v>
      </c>
      <c r="G281" s="222" t="s">
        <v>1000</v>
      </c>
      <c r="H281" s="223">
        <v>2</v>
      </c>
      <c r="I281" s="224"/>
      <c r="J281" s="225">
        <f>ROUND(I281*H281,2)</f>
        <v>0</v>
      </c>
      <c r="K281" s="221" t="s">
        <v>1</v>
      </c>
      <c r="L281" s="45"/>
      <c r="M281" s="226" t="s">
        <v>1</v>
      </c>
      <c r="N281" s="227" t="s">
        <v>41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199</v>
      </c>
      <c r="AT281" s="230" t="s">
        <v>153</v>
      </c>
      <c r="AU281" s="230" t="s">
        <v>84</v>
      </c>
      <c r="AY281" s="18" t="s">
        <v>151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84</v>
      </c>
      <c r="BK281" s="231">
        <f>ROUND(I281*H281,2)</f>
        <v>0</v>
      </c>
      <c r="BL281" s="18" t="s">
        <v>199</v>
      </c>
      <c r="BM281" s="230" t="s">
        <v>614</v>
      </c>
    </row>
    <row r="282" s="2" customFormat="1">
      <c r="A282" s="39"/>
      <c r="B282" s="40"/>
      <c r="C282" s="219" t="s">
        <v>360</v>
      </c>
      <c r="D282" s="219" t="s">
        <v>153</v>
      </c>
      <c r="E282" s="220" t="s">
        <v>1706</v>
      </c>
      <c r="F282" s="221" t="s">
        <v>1707</v>
      </c>
      <c r="G282" s="222" t="s">
        <v>215</v>
      </c>
      <c r="H282" s="223">
        <v>0.021000000000000001</v>
      </c>
      <c r="I282" s="224"/>
      <c r="J282" s="225">
        <f>ROUND(I282*H282,2)</f>
        <v>0</v>
      </c>
      <c r="K282" s="221" t="s">
        <v>157</v>
      </c>
      <c r="L282" s="45"/>
      <c r="M282" s="286" t="s">
        <v>1</v>
      </c>
      <c r="N282" s="287" t="s">
        <v>41</v>
      </c>
      <c r="O282" s="288"/>
      <c r="P282" s="289">
        <f>O282*H282</f>
        <v>0</v>
      </c>
      <c r="Q282" s="289">
        <v>0</v>
      </c>
      <c r="R282" s="289">
        <f>Q282*H282</f>
        <v>0</v>
      </c>
      <c r="S282" s="289">
        <v>0</v>
      </c>
      <c r="T282" s="29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199</v>
      </c>
      <c r="AT282" s="230" t="s">
        <v>153</v>
      </c>
      <c r="AU282" s="230" t="s">
        <v>84</v>
      </c>
      <c r="AY282" s="18" t="s">
        <v>151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84</v>
      </c>
      <c r="BK282" s="231">
        <f>ROUND(I282*H282,2)</f>
        <v>0</v>
      </c>
      <c r="BL282" s="18" t="s">
        <v>199</v>
      </c>
      <c r="BM282" s="230" t="s">
        <v>620</v>
      </c>
    </row>
    <row r="283" s="2" customFormat="1" ht="6.96" customHeight="1">
      <c r="A283" s="39"/>
      <c r="B283" s="67"/>
      <c r="C283" s="68"/>
      <c r="D283" s="68"/>
      <c r="E283" s="68"/>
      <c r="F283" s="68"/>
      <c r="G283" s="68"/>
      <c r="H283" s="68"/>
      <c r="I283" s="68"/>
      <c r="J283" s="68"/>
      <c r="K283" s="68"/>
      <c r="L283" s="45"/>
      <c r="M283" s="39"/>
      <c r="O283" s="39"/>
      <c r="P283" s="39"/>
      <c r="Q283" s="39"/>
      <c r="R283" s="39"/>
      <c r="S283" s="39"/>
      <c r="T283" s="39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</row>
  </sheetData>
  <sheetProtection sheet="1" autoFilter="0" formatColumns="0" formatRows="0" objects="1" scenarios="1" spinCount="100000" saltValue="DofEECJbhtuAq0cCy08o5BGY1v4GBahhhttEOT0ETb9UbnAxyY+yTsBwKogR5eEh1XgN7kfdbk98r39MAR9Q6g==" hashValue="xMJ48DsjrZOb3YP80u1BDuW9BiEXs1izqx+Jwqi4gRocv5tZKeul2irMqaBdGcsCPyWvgEnXW9iKgxLHDj4XUA==" algorithmName="SHA-512" password="CC35"/>
  <autoFilter ref="C123:K28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105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 xml:space="preserve"> Třinec ON - Úprava nevyužitých prostor_rozpočet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1708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22. 4. 2021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ROUND((SUM(BE123:BE191)),  2)</f>
        <v>0</v>
      </c>
      <c r="G33" s="39"/>
      <c r="H33" s="39"/>
      <c r="I33" s="156">
        <v>0.20999999999999999</v>
      </c>
      <c r="J33" s="155">
        <f>ROUND(((SUM(BE123:BE191))*I33),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ROUND((SUM(BF123:BF191)),  2)</f>
        <v>0</v>
      </c>
      <c r="G34" s="39"/>
      <c r="H34" s="39"/>
      <c r="I34" s="156">
        <v>0.14999999999999999</v>
      </c>
      <c r="J34" s="155">
        <f>ROUND(((SUM(BF123:BF191))*I34),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ROUND((SUM(BG123:BG191)),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ROUND((SUM(BH123:BH191)),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ROUND((SUM(BI123:BI191)),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 xml:space="preserve"> Třinec ON - Úprava nevyužitých prostor_rozpočet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2203 - 400- Vytápění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ŽST Třinec</v>
      </c>
      <c r="G89" s="41"/>
      <c r="H89" s="41"/>
      <c r="I89" s="33" t="s">
        <v>22</v>
      </c>
      <c r="J89" s="80" t="str">
        <f>IF(J12="","",J12)</f>
        <v>22. 4. 2021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Správa železnic, s.o., Dlážděná 1003/7, Praha</v>
      </c>
      <c r="G91" s="41"/>
      <c r="H91" s="41"/>
      <c r="I91" s="33" t="s">
        <v>30</v>
      </c>
      <c r="J91" s="37" t="str">
        <f>E21</f>
        <v>PROJEKT STUDIO -Ing. Pavel KRÁTKÝ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109</v>
      </c>
      <c r="D94" s="177"/>
      <c r="E94" s="177"/>
      <c r="F94" s="177"/>
      <c r="G94" s="177"/>
      <c r="H94" s="177"/>
      <c r="I94" s="177"/>
      <c r="J94" s="178" t="s">
        <v>110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111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s="9" customFormat="1" ht="24.96" customHeight="1">
      <c r="A97" s="9"/>
      <c r="B97" s="180"/>
      <c r="C97" s="181"/>
      <c r="D97" s="182" t="s">
        <v>1524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1526</v>
      </c>
      <c r="E98" s="183"/>
      <c r="F98" s="183"/>
      <c r="G98" s="183"/>
      <c r="H98" s="183"/>
      <c r="I98" s="183"/>
      <c r="J98" s="184">
        <f>J127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1709</v>
      </c>
      <c r="E99" s="183"/>
      <c r="F99" s="183"/>
      <c r="G99" s="183"/>
      <c r="H99" s="183"/>
      <c r="I99" s="183"/>
      <c r="J99" s="184">
        <f>J133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1710</v>
      </c>
      <c r="E100" s="183"/>
      <c r="F100" s="183"/>
      <c r="G100" s="183"/>
      <c r="H100" s="183"/>
      <c r="I100" s="183"/>
      <c r="J100" s="184">
        <f>J146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1711</v>
      </c>
      <c r="E101" s="183"/>
      <c r="F101" s="183"/>
      <c r="G101" s="183"/>
      <c r="H101" s="183"/>
      <c r="I101" s="183"/>
      <c r="J101" s="184">
        <f>J176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0"/>
      <c r="C102" s="181"/>
      <c r="D102" s="182" t="s">
        <v>1525</v>
      </c>
      <c r="E102" s="183"/>
      <c r="F102" s="183"/>
      <c r="G102" s="183"/>
      <c r="H102" s="183"/>
      <c r="I102" s="183"/>
      <c r="J102" s="184">
        <f>J183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0"/>
      <c r="C103" s="181"/>
      <c r="D103" s="182" t="s">
        <v>1527</v>
      </c>
      <c r="E103" s="183"/>
      <c r="F103" s="183"/>
      <c r="G103" s="183"/>
      <c r="H103" s="183"/>
      <c r="I103" s="183"/>
      <c r="J103" s="184">
        <f>J185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5" t="str">
        <f>E7</f>
        <v xml:space="preserve"> Třinec ON - Úprava nevyužitých prostor_rozpočet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106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2203 - 400- Vytápění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ŽST Třinec</v>
      </c>
      <c r="G117" s="41"/>
      <c r="H117" s="41"/>
      <c r="I117" s="33" t="s">
        <v>22</v>
      </c>
      <c r="J117" s="80" t="str">
        <f>IF(J12="","",J12)</f>
        <v>22. 4. 2021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24</v>
      </c>
      <c r="D119" s="41"/>
      <c r="E119" s="41"/>
      <c r="F119" s="28" t="str">
        <f>E15</f>
        <v>Správa železnic, s.o., Dlážděná 1003/7, Praha</v>
      </c>
      <c r="G119" s="41"/>
      <c r="H119" s="41"/>
      <c r="I119" s="33" t="s">
        <v>30</v>
      </c>
      <c r="J119" s="37" t="str">
        <f>E21</f>
        <v>PROJEKT STUDIO -Ing. Pavel KRÁTKÝ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33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137</v>
      </c>
      <c r="D122" s="195" t="s">
        <v>61</v>
      </c>
      <c r="E122" s="195" t="s">
        <v>57</v>
      </c>
      <c r="F122" s="195" t="s">
        <v>58</v>
      </c>
      <c r="G122" s="195" t="s">
        <v>138</v>
      </c>
      <c r="H122" s="195" t="s">
        <v>139</v>
      </c>
      <c r="I122" s="195" t="s">
        <v>140</v>
      </c>
      <c r="J122" s="195" t="s">
        <v>110</v>
      </c>
      <c r="K122" s="196" t="s">
        <v>141</v>
      </c>
      <c r="L122" s="197"/>
      <c r="M122" s="101" t="s">
        <v>1</v>
      </c>
      <c r="N122" s="102" t="s">
        <v>40</v>
      </c>
      <c r="O122" s="102" t="s">
        <v>142</v>
      </c>
      <c r="P122" s="102" t="s">
        <v>143</v>
      </c>
      <c r="Q122" s="102" t="s">
        <v>144</v>
      </c>
      <c r="R122" s="102" t="s">
        <v>145</v>
      </c>
      <c r="S122" s="102" t="s">
        <v>146</v>
      </c>
      <c r="T122" s="103" t="s">
        <v>147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148</v>
      </c>
      <c r="D123" s="41"/>
      <c r="E123" s="41"/>
      <c r="F123" s="41"/>
      <c r="G123" s="41"/>
      <c r="H123" s="41"/>
      <c r="I123" s="41"/>
      <c r="J123" s="198">
        <f>BK123</f>
        <v>0</v>
      </c>
      <c r="K123" s="41"/>
      <c r="L123" s="45"/>
      <c r="M123" s="104"/>
      <c r="N123" s="199"/>
      <c r="O123" s="105"/>
      <c r="P123" s="200">
        <f>P124+P127+P133+P146+P176+P183+P185</f>
        <v>0</v>
      </c>
      <c r="Q123" s="105"/>
      <c r="R123" s="200">
        <f>R124+R127+R133+R146+R176+R183+R185</f>
        <v>0</v>
      </c>
      <c r="S123" s="105"/>
      <c r="T123" s="201">
        <f>T124+T127+T133+T146+T176+T183+T185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112</v>
      </c>
      <c r="BK123" s="202">
        <f>BK124+BK127+BK133+BK146+BK176+BK183+BK185</f>
        <v>0</v>
      </c>
    </row>
    <row r="124" s="12" customFormat="1" ht="25.92" customHeight="1">
      <c r="A124" s="12"/>
      <c r="B124" s="203"/>
      <c r="C124" s="204"/>
      <c r="D124" s="205" t="s">
        <v>75</v>
      </c>
      <c r="E124" s="206" t="s">
        <v>560</v>
      </c>
      <c r="F124" s="206" t="s">
        <v>1532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SUM(P125:P126)</f>
        <v>0</v>
      </c>
      <c r="Q124" s="211"/>
      <c r="R124" s="212">
        <f>SUM(R125:R126)</f>
        <v>0</v>
      </c>
      <c r="S124" s="211"/>
      <c r="T124" s="213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84</v>
      </c>
      <c r="AT124" s="215" t="s">
        <v>75</v>
      </c>
      <c r="AU124" s="215" t="s">
        <v>76</v>
      </c>
      <c r="AY124" s="214" t="s">
        <v>151</v>
      </c>
      <c r="BK124" s="216">
        <f>SUM(BK125:BK126)</f>
        <v>0</v>
      </c>
    </row>
    <row r="125" s="2" customFormat="1" ht="21.75" customHeight="1">
      <c r="A125" s="39"/>
      <c r="B125" s="40"/>
      <c r="C125" s="219" t="s">
        <v>84</v>
      </c>
      <c r="D125" s="219" t="s">
        <v>153</v>
      </c>
      <c r="E125" s="220" t="s">
        <v>1535</v>
      </c>
      <c r="F125" s="221" t="s">
        <v>1536</v>
      </c>
      <c r="G125" s="222" t="s">
        <v>244</v>
      </c>
      <c r="H125" s="223">
        <v>8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41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158</v>
      </c>
      <c r="AT125" s="230" t="s">
        <v>153</v>
      </c>
      <c r="AU125" s="230" t="s">
        <v>84</v>
      </c>
      <c r="AY125" s="18" t="s">
        <v>151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158</v>
      </c>
      <c r="BM125" s="230" t="s">
        <v>86</v>
      </c>
    </row>
    <row r="126" s="2" customFormat="1">
      <c r="A126" s="39"/>
      <c r="B126" s="40"/>
      <c r="C126" s="219" t="s">
        <v>86</v>
      </c>
      <c r="D126" s="219" t="s">
        <v>153</v>
      </c>
      <c r="E126" s="220" t="s">
        <v>1533</v>
      </c>
      <c r="F126" s="221" t="s">
        <v>1534</v>
      </c>
      <c r="G126" s="222" t="s">
        <v>232</v>
      </c>
      <c r="H126" s="223">
        <v>1</v>
      </c>
      <c r="I126" s="224"/>
      <c r="J126" s="225">
        <f>ROUND(I126*H126,2)</f>
        <v>0</v>
      </c>
      <c r="K126" s="221" t="s">
        <v>157</v>
      </c>
      <c r="L126" s="45"/>
      <c r="M126" s="226" t="s">
        <v>1</v>
      </c>
      <c r="N126" s="227" t="s">
        <v>41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158</v>
      </c>
      <c r="AT126" s="230" t="s">
        <v>153</v>
      </c>
      <c r="AU126" s="230" t="s">
        <v>84</v>
      </c>
      <c r="AY126" s="18" t="s">
        <v>151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158</v>
      </c>
      <c r="BM126" s="230" t="s">
        <v>158</v>
      </c>
    </row>
    <row r="127" s="12" customFormat="1" ht="25.92" customHeight="1">
      <c r="A127" s="12"/>
      <c r="B127" s="203"/>
      <c r="C127" s="204"/>
      <c r="D127" s="205" t="s">
        <v>75</v>
      </c>
      <c r="E127" s="206" t="s">
        <v>481</v>
      </c>
      <c r="F127" s="206" t="s">
        <v>1545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SUM(P128:P132)</f>
        <v>0</v>
      </c>
      <c r="Q127" s="211"/>
      <c r="R127" s="212">
        <f>SUM(R128:R132)</f>
        <v>0</v>
      </c>
      <c r="S127" s="211"/>
      <c r="T127" s="213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84</v>
      </c>
      <c r="AT127" s="215" t="s">
        <v>75</v>
      </c>
      <c r="AU127" s="215" t="s">
        <v>76</v>
      </c>
      <c r="AY127" s="214" t="s">
        <v>151</v>
      </c>
      <c r="BK127" s="216">
        <f>SUM(BK128:BK132)</f>
        <v>0</v>
      </c>
    </row>
    <row r="128" s="2" customFormat="1">
      <c r="A128" s="39"/>
      <c r="B128" s="40"/>
      <c r="C128" s="219" t="s">
        <v>165</v>
      </c>
      <c r="D128" s="219" t="s">
        <v>153</v>
      </c>
      <c r="E128" s="220" t="s">
        <v>1546</v>
      </c>
      <c r="F128" s="221" t="s">
        <v>1547</v>
      </c>
      <c r="G128" s="222" t="s">
        <v>198</v>
      </c>
      <c r="H128" s="223">
        <v>6</v>
      </c>
      <c r="I128" s="224"/>
      <c r="J128" s="225">
        <f>ROUND(I128*H128,2)</f>
        <v>0</v>
      </c>
      <c r="K128" s="221" t="s">
        <v>157</v>
      </c>
      <c r="L128" s="45"/>
      <c r="M128" s="226" t="s">
        <v>1</v>
      </c>
      <c r="N128" s="227" t="s">
        <v>41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158</v>
      </c>
      <c r="AT128" s="230" t="s">
        <v>153</v>
      </c>
      <c r="AU128" s="230" t="s">
        <v>84</v>
      </c>
      <c r="AY128" s="18" t="s">
        <v>151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0</v>
      </c>
      <c r="BL128" s="18" t="s">
        <v>158</v>
      </c>
      <c r="BM128" s="230" t="s">
        <v>168</v>
      </c>
    </row>
    <row r="129" s="2" customFormat="1">
      <c r="A129" s="39"/>
      <c r="B129" s="40"/>
      <c r="C129" s="219" t="s">
        <v>158</v>
      </c>
      <c r="D129" s="219" t="s">
        <v>153</v>
      </c>
      <c r="E129" s="220" t="s">
        <v>1557</v>
      </c>
      <c r="F129" s="221" t="s">
        <v>1558</v>
      </c>
      <c r="G129" s="222" t="s">
        <v>244</v>
      </c>
      <c r="H129" s="223">
        <v>8</v>
      </c>
      <c r="I129" s="224"/>
      <c r="J129" s="225">
        <f>ROUND(I129*H129,2)</f>
        <v>0</v>
      </c>
      <c r="K129" s="221" t="s">
        <v>157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158</v>
      </c>
      <c r="AT129" s="230" t="s">
        <v>153</v>
      </c>
      <c r="AU129" s="230" t="s">
        <v>84</v>
      </c>
      <c r="AY129" s="18" t="s">
        <v>151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158</v>
      </c>
      <c r="BM129" s="230" t="s">
        <v>171</v>
      </c>
    </row>
    <row r="130" s="15" customFormat="1">
      <c r="A130" s="15"/>
      <c r="B130" s="255"/>
      <c r="C130" s="256"/>
      <c r="D130" s="234" t="s">
        <v>159</v>
      </c>
      <c r="E130" s="257" t="s">
        <v>1</v>
      </c>
      <c r="F130" s="258" t="s">
        <v>1552</v>
      </c>
      <c r="G130" s="256"/>
      <c r="H130" s="257" t="s">
        <v>1</v>
      </c>
      <c r="I130" s="259"/>
      <c r="J130" s="256"/>
      <c r="K130" s="256"/>
      <c r="L130" s="260"/>
      <c r="M130" s="261"/>
      <c r="N130" s="262"/>
      <c r="O130" s="262"/>
      <c r="P130" s="262"/>
      <c r="Q130" s="262"/>
      <c r="R130" s="262"/>
      <c r="S130" s="262"/>
      <c r="T130" s="263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4" t="s">
        <v>159</v>
      </c>
      <c r="AU130" s="264" t="s">
        <v>84</v>
      </c>
      <c r="AV130" s="15" t="s">
        <v>84</v>
      </c>
      <c r="AW130" s="15" t="s">
        <v>32</v>
      </c>
      <c r="AX130" s="15" t="s">
        <v>76</v>
      </c>
      <c r="AY130" s="264" t="s">
        <v>151</v>
      </c>
    </row>
    <row r="131" s="13" customFormat="1">
      <c r="A131" s="13"/>
      <c r="B131" s="232"/>
      <c r="C131" s="233"/>
      <c r="D131" s="234" t="s">
        <v>159</v>
      </c>
      <c r="E131" s="235" t="s">
        <v>1</v>
      </c>
      <c r="F131" s="236" t="s">
        <v>1576</v>
      </c>
      <c r="G131" s="233"/>
      <c r="H131" s="237">
        <v>8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159</v>
      </c>
      <c r="AU131" s="243" t="s">
        <v>84</v>
      </c>
      <c r="AV131" s="13" t="s">
        <v>86</v>
      </c>
      <c r="AW131" s="13" t="s">
        <v>32</v>
      </c>
      <c r="AX131" s="13" t="s">
        <v>76</v>
      </c>
      <c r="AY131" s="243" t="s">
        <v>151</v>
      </c>
    </row>
    <row r="132" s="14" customFormat="1">
      <c r="A132" s="14"/>
      <c r="B132" s="244"/>
      <c r="C132" s="245"/>
      <c r="D132" s="234" t="s">
        <v>159</v>
      </c>
      <c r="E132" s="246" t="s">
        <v>1</v>
      </c>
      <c r="F132" s="247" t="s">
        <v>161</v>
      </c>
      <c r="G132" s="245"/>
      <c r="H132" s="248">
        <v>8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159</v>
      </c>
      <c r="AU132" s="254" t="s">
        <v>84</v>
      </c>
      <c r="AV132" s="14" t="s">
        <v>158</v>
      </c>
      <c r="AW132" s="14" t="s">
        <v>32</v>
      </c>
      <c r="AX132" s="14" t="s">
        <v>84</v>
      </c>
      <c r="AY132" s="254" t="s">
        <v>151</v>
      </c>
    </row>
    <row r="133" s="12" customFormat="1" ht="25.92" customHeight="1">
      <c r="A133" s="12"/>
      <c r="B133" s="203"/>
      <c r="C133" s="204"/>
      <c r="D133" s="205" t="s">
        <v>75</v>
      </c>
      <c r="E133" s="206" t="s">
        <v>1712</v>
      </c>
      <c r="F133" s="206" t="s">
        <v>1713</v>
      </c>
      <c r="G133" s="204"/>
      <c r="H133" s="204"/>
      <c r="I133" s="207"/>
      <c r="J133" s="208">
        <f>BK133</f>
        <v>0</v>
      </c>
      <c r="K133" s="204"/>
      <c r="L133" s="209"/>
      <c r="M133" s="210"/>
      <c r="N133" s="211"/>
      <c r="O133" s="211"/>
      <c r="P133" s="212">
        <f>SUM(P134:P145)</f>
        <v>0</v>
      </c>
      <c r="Q133" s="211"/>
      <c r="R133" s="212">
        <f>SUM(R134:R145)</f>
        <v>0</v>
      </c>
      <c r="S133" s="211"/>
      <c r="T133" s="213">
        <f>SUM(T134:T145)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86</v>
      </c>
      <c r="AT133" s="215" t="s">
        <v>75</v>
      </c>
      <c r="AU133" s="215" t="s">
        <v>76</v>
      </c>
      <c r="AY133" s="214" t="s">
        <v>151</v>
      </c>
      <c r="BK133" s="216">
        <f>SUM(BK134:BK145)</f>
        <v>0</v>
      </c>
    </row>
    <row r="134" s="2" customFormat="1" ht="16.5" customHeight="1">
      <c r="A134" s="39"/>
      <c r="B134" s="40"/>
      <c r="C134" s="219" t="s">
        <v>174</v>
      </c>
      <c r="D134" s="219" t="s">
        <v>153</v>
      </c>
      <c r="E134" s="220" t="s">
        <v>1714</v>
      </c>
      <c r="F134" s="221" t="s">
        <v>1715</v>
      </c>
      <c r="G134" s="222" t="s">
        <v>244</v>
      </c>
      <c r="H134" s="223">
        <v>16</v>
      </c>
      <c r="I134" s="224"/>
      <c r="J134" s="225">
        <f>ROUND(I134*H134,2)</f>
        <v>0</v>
      </c>
      <c r="K134" s="221" t="s">
        <v>157</v>
      </c>
      <c r="L134" s="45"/>
      <c r="M134" s="226" t="s">
        <v>1</v>
      </c>
      <c r="N134" s="227" t="s">
        <v>41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199</v>
      </c>
      <c r="AT134" s="230" t="s">
        <v>153</v>
      </c>
      <c r="AU134" s="230" t="s">
        <v>84</v>
      </c>
      <c r="AY134" s="18" t="s">
        <v>151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84</v>
      </c>
      <c r="BK134" s="231">
        <f>ROUND(I134*H134,2)</f>
        <v>0</v>
      </c>
      <c r="BL134" s="18" t="s">
        <v>199</v>
      </c>
      <c r="BM134" s="230" t="s">
        <v>177</v>
      </c>
    </row>
    <row r="135" s="15" customFormat="1">
      <c r="A135" s="15"/>
      <c r="B135" s="255"/>
      <c r="C135" s="256"/>
      <c r="D135" s="234" t="s">
        <v>159</v>
      </c>
      <c r="E135" s="257" t="s">
        <v>1</v>
      </c>
      <c r="F135" s="258" t="s">
        <v>1617</v>
      </c>
      <c r="G135" s="256"/>
      <c r="H135" s="257" t="s">
        <v>1</v>
      </c>
      <c r="I135" s="259"/>
      <c r="J135" s="256"/>
      <c r="K135" s="256"/>
      <c r="L135" s="260"/>
      <c r="M135" s="261"/>
      <c r="N135" s="262"/>
      <c r="O135" s="262"/>
      <c r="P135" s="262"/>
      <c r="Q135" s="262"/>
      <c r="R135" s="262"/>
      <c r="S135" s="262"/>
      <c r="T135" s="26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4" t="s">
        <v>159</v>
      </c>
      <c r="AU135" s="264" t="s">
        <v>84</v>
      </c>
      <c r="AV135" s="15" t="s">
        <v>84</v>
      </c>
      <c r="AW135" s="15" t="s">
        <v>32</v>
      </c>
      <c r="AX135" s="15" t="s">
        <v>76</v>
      </c>
      <c r="AY135" s="264" t="s">
        <v>151</v>
      </c>
    </row>
    <row r="136" s="13" customFormat="1">
      <c r="A136" s="13"/>
      <c r="B136" s="232"/>
      <c r="C136" s="233"/>
      <c r="D136" s="234" t="s">
        <v>159</v>
      </c>
      <c r="E136" s="235" t="s">
        <v>1</v>
      </c>
      <c r="F136" s="236" t="s">
        <v>1716</v>
      </c>
      <c r="G136" s="233"/>
      <c r="H136" s="237">
        <v>16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159</v>
      </c>
      <c r="AU136" s="243" t="s">
        <v>84</v>
      </c>
      <c r="AV136" s="13" t="s">
        <v>86</v>
      </c>
      <c r="AW136" s="13" t="s">
        <v>32</v>
      </c>
      <c r="AX136" s="13" t="s">
        <v>76</v>
      </c>
      <c r="AY136" s="243" t="s">
        <v>151</v>
      </c>
    </row>
    <row r="137" s="14" customFormat="1">
      <c r="A137" s="14"/>
      <c r="B137" s="244"/>
      <c r="C137" s="245"/>
      <c r="D137" s="234" t="s">
        <v>159</v>
      </c>
      <c r="E137" s="246" t="s">
        <v>1</v>
      </c>
      <c r="F137" s="247" t="s">
        <v>161</v>
      </c>
      <c r="G137" s="245"/>
      <c r="H137" s="248">
        <v>16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159</v>
      </c>
      <c r="AU137" s="254" t="s">
        <v>84</v>
      </c>
      <c r="AV137" s="14" t="s">
        <v>158</v>
      </c>
      <c r="AW137" s="14" t="s">
        <v>32</v>
      </c>
      <c r="AX137" s="14" t="s">
        <v>84</v>
      </c>
      <c r="AY137" s="254" t="s">
        <v>151</v>
      </c>
    </row>
    <row r="138" s="2" customFormat="1" ht="16.5" customHeight="1">
      <c r="A138" s="39"/>
      <c r="B138" s="40"/>
      <c r="C138" s="219" t="s">
        <v>168</v>
      </c>
      <c r="D138" s="219" t="s">
        <v>153</v>
      </c>
      <c r="E138" s="220" t="s">
        <v>1717</v>
      </c>
      <c r="F138" s="221" t="s">
        <v>1718</v>
      </c>
      <c r="G138" s="222" t="s">
        <v>244</v>
      </c>
      <c r="H138" s="223">
        <v>12</v>
      </c>
      <c r="I138" s="224"/>
      <c r="J138" s="225">
        <f>ROUND(I138*H138,2)</f>
        <v>0</v>
      </c>
      <c r="K138" s="221" t="s">
        <v>157</v>
      </c>
      <c r="L138" s="45"/>
      <c r="M138" s="226" t="s">
        <v>1</v>
      </c>
      <c r="N138" s="227" t="s">
        <v>41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199</v>
      </c>
      <c r="AT138" s="230" t="s">
        <v>153</v>
      </c>
      <c r="AU138" s="230" t="s">
        <v>84</v>
      </c>
      <c r="AY138" s="18" t="s">
        <v>151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84</v>
      </c>
      <c r="BK138" s="231">
        <f>ROUND(I138*H138,2)</f>
        <v>0</v>
      </c>
      <c r="BL138" s="18" t="s">
        <v>199</v>
      </c>
      <c r="BM138" s="230" t="s">
        <v>183</v>
      </c>
    </row>
    <row r="139" s="15" customFormat="1">
      <c r="A139" s="15"/>
      <c r="B139" s="255"/>
      <c r="C139" s="256"/>
      <c r="D139" s="234" t="s">
        <v>159</v>
      </c>
      <c r="E139" s="257" t="s">
        <v>1</v>
      </c>
      <c r="F139" s="258" t="s">
        <v>1617</v>
      </c>
      <c r="G139" s="256"/>
      <c r="H139" s="257" t="s">
        <v>1</v>
      </c>
      <c r="I139" s="259"/>
      <c r="J139" s="256"/>
      <c r="K139" s="256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159</v>
      </c>
      <c r="AU139" s="264" t="s">
        <v>84</v>
      </c>
      <c r="AV139" s="15" t="s">
        <v>84</v>
      </c>
      <c r="AW139" s="15" t="s">
        <v>32</v>
      </c>
      <c r="AX139" s="15" t="s">
        <v>76</v>
      </c>
      <c r="AY139" s="264" t="s">
        <v>151</v>
      </c>
    </row>
    <row r="140" s="13" customFormat="1">
      <c r="A140" s="13"/>
      <c r="B140" s="232"/>
      <c r="C140" s="233"/>
      <c r="D140" s="234" t="s">
        <v>159</v>
      </c>
      <c r="E140" s="235" t="s">
        <v>1</v>
      </c>
      <c r="F140" s="236" t="s">
        <v>1568</v>
      </c>
      <c r="G140" s="233"/>
      <c r="H140" s="237">
        <v>12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159</v>
      </c>
      <c r="AU140" s="243" t="s">
        <v>84</v>
      </c>
      <c r="AV140" s="13" t="s">
        <v>86</v>
      </c>
      <c r="AW140" s="13" t="s">
        <v>32</v>
      </c>
      <c r="AX140" s="13" t="s">
        <v>76</v>
      </c>
      <c r="AY140" s="243" t="s">
        <v>151</v>
      </c>
    </row>
    <row r="141" s="14" customFormat="1">
      <c r="A141" s="14"/>
      <c r="B141" s="244"/>
      <c r="C141" s="245"/>
      <c r="D141" s="234" t="s">
        <v>159</v>
      </c>
      <c r="E141" s="246" t="s">
        <v>1</v>
      </c>
      <c r="F141" s="247" t="s">
        <v>161</v>
      </c>
      <c r="G141" s="245"/>
      <c r="H141" s="248">
        <v>12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159</v>
      </c>
      <c r="AU141" s="254" t="s">
        <v>84</v>
      </c>
      <c r="AV141" s="14" t="s">
        <v>158</v>
      </c>
      <c r="AW141" s="14" t="s">
        <v>32</v>
      </c>
      <c r="AX141" s="14" t="s">
        <v>84</v>
      </c>
      <c r="AY141" s="254" t="s">
        <v>151</v>
      </c>
    </row>
    <row r="142" s="2" customFormat="1" ht="16.5" customHeight="1">
      <c r="A142" s="39"/>
      <c r="B142" s="40"/>
      <c r="C142" s="219" t="s">
        <v>188</v>
      </c>
      <c r="D142" s="219" t="s">
        <v>153</v>
      </c>
      <c r="E142" s="220" t="s">
        <v>1719</v>
      </c>
      <c r="F142" s="221" t="s">
        <v>1720</v>
      </c>
      <c r="G142" s="222" t="s">
        <v>198</v>
      </c>
      <c r="H142" s="223">
        <v>26</v>
      </c>
      <c r="I142" s="224"/>
      <c r="J142" s="225">
        <f>ROUND(I142*H142,2)</f>
        <v>0</v>
      </c>
      <c r="K142" s="221" t="s">
        <v>157</v>
      </c>
      <c r="L142" s="45"/>
      <c r="M142" s="226" t="s">
        <v>1</v>
      </c>
      <c r="N142" s="227" t="s">
        <v>41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199</v>
      </c>
      <c r="AT142" s="230" t="s">
        <v>153</v>
      </c>
      <c r="AU142" s="230" t="s">
        <v>84</v>
      </c>
      <c r="AY142" s="18" t="s">
        <v>151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199</v>
      </c>
      <c r="BM142" s="230" t="s">
        <v>191</v>
      </c>
    </row>
    <row r="143" s="2" customFormat="1" ht="16.5" customHeight="1">
      <c r="A143" s="39"/>
      <c r="B143" s="40"/>
      <c r="C143" s="219" t="s">
        <v>171</v>
      </c>
      <c r="D143" s="219" t="s">
        <v>153</v>
      </c>
      <c r="E143" s="220" t="s">
        <v>1721</v>
      </c>
      <c r="F143" s="221" t="s">
        <v>1722</v>
      </c>
      <c r="G143" s="222" t="s">
        <v>198</v>
      </c>
      <c r="H143" s="223">
        <v>4</v>
      </c>
      <c r="I143" s="224"/>
      <c r="J143" s="225">
        <f>ROUND(I143*H143,2)</f>
        <v>0</v>
      </c>
      <c r="K143" s="221" t="s">
        <v>157</v>
      </c>
      <c r="L143" s="45"/>
      <c r="M143" s="226" t="s">
        <v>1</v>
      </c>
      <c r="N143" s="227" t="s">
        <v>41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199</v>
      </c>
      <c r="AT143" s="230" t="s">
        <v>153</v>
      </c>
      <c r="AU143" s="230" t="s">
        <v>84</v>
      </c>
      <c r="AY143" s="18" t="s">
        <v>151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199</v>
      </c>
      <c r="BM143" s="230" t="s">
        <v>199</v>
      </c>
    </row>
    <row r="144" s="2" customFormat="1" ht="16.5" customHeight="1">
      <c r="A144" s="39"/>
      <c r="B144" s="40"/>
      <c r="C144" s="219" t="s">
        <v>202</v>
      </c>
      <c r="D144" s="219" t="s">
        <v>153</v>
      </c>
      <c r="E144" s="220" t="s">
        <v>1723</v>
      </c>
      <c r="F144" s="221" t="s">
        <v>1724</v>
      </c>
      <c r="G144" s="222" t="s">
        <v>198</v>
      </c>
      <c r="H144" s="223">
        <v>4</v>
      </c>
      <c r="I144" s="224"/>
      <c r="J144" s="225">
        <f>ROUND(I144*H144,2)</f>
        <v>0</v>
      </c>
      <c r="K144" s="221" t="s">
        <v>157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199</v>
      </c>
      <c r="AT144" s="230" t="s">
        <v>153</v>
      </c>
      <c r="AU144" s="230" t="s">
        <v>84</v>
      </c>
      <c r="AY144" s="18" t="s">
        <v>151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199</v>
      </c>
      <c r="BM144" s="230" t="s">
        <v>205</v>
      </c>
    </row>
    <row r="145" s="2" customFormat="1">
      <c r="A145" s="39"/>
      <c r="B145" s="40"/>
      <c r="C145" s="219" t="s">
        <v>177</v>
      </c>
      <c r="D145" s="219" t="s">
        <v>153</v>
      </c>
      <c r="E145" s="220" t="s">
        <v>1725</v>
      </c>
      <c r="F145" s="221" t="s">
        <v>1726</v>
      </c>
      <c r="G145" s="222" t="s">
        <v>215</v>
      </c>
      <c r="H145" s="223">
        <v>0.053999999999999999</v>
      </c>
      <c r="I145" s="224"/>
      <c r="J145" s="225">
        <f>ROUND(I145*H145,2)</f>
        <v>0</v>
      </c>
      <c r="K145" s="221" t="s">
        <v>157</v>
      </c>
      <c r="L145" s="45"/>
      <c r="M145" s="226" t="s">
        <v>1</v>
      </c>
      <c r="N145" s="227" t="s">
        <v>41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199</v>
      </c>
      <c r="AT145" s="230" t="s">
        <v>153</v>
      </c>
      <c r="AU145" s="230" t="s">
        <v>84</v>
      </c>
      <c r="AY145" s="18" t="s">
        <v>151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0</v>
      </c>
      <c r="BL145" s="18" t="s">
        <v>199</v>
      </c>
      <c r="BM145" s="230" t="s">
        <v>210</v>
      </c>
    </row>
    <row r="146" s="12" customFormat="1" ht="25.92" customHeight="1">
      <c r="A146" s="12"/>
      <c r="B146" s="203"/>
      <c r="C146" s="204"/>
      <c r="D146" s="205" t="s">
        <v>75</v>
      </c>
      <c r="E146" s="206" t="s">
        <v>1727</v>
      </c>
      <c r="F146" s="206" t="s">
        <v>1728</v>
      </c>
      <c r="G146" s="204"/>
      <c r="H146" s="204"/>
      <c r="I146" s="207"/>
      <c r="J146" s="208">
        <f>BK146</f>
        <v>0</v>
      </c>
      <c r="K146" s="204"/>
      <c r="L146" s="209"/>
      <c r="M146" s="210"/>
      <c r="N146" s="211"/>
      <c r="O146" s="211"/>
      <c r="P146" s="212">
        <f>SUM(P147:P175)</f>
        <v>0</v>
      </c>
      <c r="Q146" s="211"/>
      <c r="R146" s="212">
        <f>SUM(R147:R175)</f>
        <v>0</v>
      </c>
      <c r="S146" s="211"/>
      <c r="T146" s="213">
        <f>SUM(T147:T175)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86</v>
      </c>
      <c r="AT146" s="215" t="s">
        <v>75</v>
      </c>
      <c r="AU146" s="215" t="s">
        <v>76</v>
      </c>
      <c r="AY146" s="214" t="s">
        <v>151</v>
      </c>
      <c r="BK146" s="216">
        <f>SUM(BK147:BK175)</f>
        <v>0</v>
      </c>
    </row>
    <row r="147" s="2" customFormat="1" ht="16.5" customHeight="1">
      <c r="A147" s="39"/>
      <c r="B147" s="40"/>
      <c r="C147" s="219" t="s">
        <v>212</v>
      </c>
      <c r="D147" s="219" t="s">
        <v>153</v>
      </c>
      <c r="E147" s="220" t="s">
        <v>1729</v>
      </c>
      <c r="F147" s="221" t="s">
        <v>1730</v>
      </c>
      <c r="G147" s="222" t="s">
        <v>198</v>
      </c>
      <c r="H147" s="223">
        <v>20</v>
      </c>
      <c r="I147" s="224"/>
      <c r="J147" s="225">
        <f>ROUND(I147*H147,2)</f>
        <v>0</v>
      </c>
      <c r="K147" s="221" t="s">
        <v>157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199</v>
      </c>
      <c r="AT147" s="230" t="s">
        <v>153</v>
      </c>
      <c r="AU147" s="230" t="s">
        <v>84</v>
      </c>
      <c r="AY147" s="18" t="s">
        <v>151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199</v>
      </c>
      <c r="BM147" s="230" t="s">
        <v>216</v>
      </c>
    </row>
    <row r="148" s="2" customFormat="1" ht="16.5" customHeight="1">
      <c r="A148" s="39"/>
      <c r="B148" s="40"/>
      <c r="C148" s="219" t="s">
        <v>183</v>
      </c>
      <c r="D148" s="219" t="s">
        <v>153</v>
      </c>
      <c r="E148" s="220" t="s">
        <v>1731</v>
      </c>
      <c r="F148" s="221" t="s">
        <v>1732</v>
      </c>
      <c r="G148" s="222" t="s">
        <v>198</v>
      </c>
      <c r="H148" s="223">
        <v>14</v>
      </c>
      <c r="I148" s="224"/>
      <c r="J148" s="225">
        <f>ROUND(I148*H148,2)</f>
        <v>0</v>
      </c>
      <c r="K148" s="221" t="s">
        <v>157</v>
      </c>
      <c r="L148" s="45"/>
      <c r="M148" s="226" t="s">
        <v>1</v>
      </c>
      <c r="N148" s="227" t="s">
        <v>41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199</v>
      </c>
      <c r="AT148" s="230" t="s">
        <v>153</v>
      </c>
      <c r="AU148" s="230" t="s">
        <v>84</v>
      </c>
      <c r="AY148" s="18" t="s">
        <v>151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84</v>
      </c>
      <c r="BK148" s="231">
        <f>ROUND(I148*H148,2)</f>
        <v>0</v>
      </c>
      <c r="BL148" s="18" t="s">
        <v>199</v>
      </c>
      <c r="BM148" s="230" t="s">
        <v>222</v>
      </c>
    </row>
    <row r="149" s="2" customFormat="1">
      <c r="A149" s="39"/>
      <c r="B149" s="40"/>
      <c r="C149" s="219" t="s">
        <v>224</v>
      </c>
      <c r="D149" s="219" t="s">
        <v>153</v>
      </c>
      <c r="E149" s="220" t="s">
        <v>1733</v>
      </c>
      <c r="F149" s="221" t="s">
        <v>1734</v>
      </c>
      <c r="G149" s="222" t="s">
        <v>198</v>
      </c>
      <c r="H149" s="223">
        <v>1</v>
      </c>
      <c r="I149" s="224"/>
      <c r="J149" s="225">
        <f>ROUND(I149*H149,2)</f>
        <v>0</v>
      </c>
      <c r="K149" s="221" t="s">
        <v>157</v>
      </c>
      <c r="L149" s="45"/>
      <c r="M149" s="226" t="s">
        <v>1</v>
      </c>
      <c r="N149" s="227" t="s">
        <v>41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199</v>
      </c>
      <c r="AT149" s="230" t="s">
        <v>153</v>
      </c>
      <c r="AU149" s="230" t="s">
        <v>84</v>
      </c>
      <c r="AY149" s="18" t="s">
        <v>151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199</v>
      </c>
      <c r="BM149" s="230" t="s">
        <v>227</v>
      </c>
    </row>
    <row r="150" s="2" customFormat="1">
      <c r="A150" s="39"/>
      <c r="B150" s="40"/>
      <c r="C150" s="219" t="s">
        <v>191</v>
      </c>
      <c r="D150" s="219" t="s">
        <v>153</v>
      </c>
      <c r="E150" s="220" t="s">
        <v>1735</v>
      </c>
      <c r="F150" s="221" t="s">
        <v>1736</v>
      </c>
      <c r="G150" s="222" t="s">
        <v>198</v>
      </c>
      <c r="H150" s="223">
        <v>1</v>
      </c>
      <c r="I150" s="224"/>
      <c r="J150" s="225">
        <f>ROUND(I150*H150,2)</f>
        <v>0</v>
      </c>
      <c r="K150" s="221" t="s">
        <v>157</v>
      </c>
      <c r="L150" s="45"/>
      <c r="M150" s="226" t="s">
        <v>1</v>
      </c>
      <c r="N150" s="227" t="s">
        <v>41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199</v>
      </c>
      <c r="AT150" s="230" t="s">
        <v>153</v>
      </c>
      <c r="AU150" s="230" t="s">
        <v>84</v>
      </c>
      <c r="AY150" s="18" t="s">
        <v>151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0</v>
      </c>
      <c r="BL150" s="18" t="s">
        <v>199</v>
      </c>
      <c r="BM150" s="230" t="s">
        <v>233</v>
      </c>
    </row>
    <row r="151" s="13" customFormat="1">
      <c r="A151" s="13"/>
      <c r="B151" s="232"/>
      <c r="C151" s="233"/>
      <c r="D151" s="234" t="s">
        <v>159</v>
      </c>
      <c r="E151" s="235" t="s">
        <v>1</v>
      </c>
      <c r="F151" s="236" t="s">
        <v>1737</v>
      </c>
      <c r="G151" s="233"/>
      <c r="H151" s="237">
        <v>1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159</v>
      </c>
      <c r="AU151" s="243" t="s">
        <v>84</v>
      </c>
      <c r="AV151" s="13" t="s">
        <v>86</v>
      </c>
      <c r="AW151" s="13" t="s">
        <v>32</v>
      </c>
      <c r="AX151" s="13" t="s">
        <v>76</v>
      </c>
      <c r="AY151" s="243" t="s">
        <v>151</v>
      </c>
    </row>
    <row r="152" s="14" customFormat="1">
      <c r="A152" s="14"/>
      <c r="B152" s="244"/>
      <c r="C152" s="245"/>
      <c r="D152" s="234" t="s">
        <v>159</v>
      </c>
      <c r="E152" s="246" t="s">
        <v>1</v>
      </c>
      <c r="F152" s="247" t="s">
        <v>161</v>
      </c>
      <c r="G152" s="245"/>
      <c r="H152" s="248">
        <v>1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159</v>
      </c>
      <c r="AU152" s="254" t="s">
        <v>84</v>
      </c>
      <c r="AV152" s="14" t="s">
        <v>158</v>
      </c>
      <c r="AW152" s="14" t="s">
        <v>32</v>
      </c>
      <c r="AX152" s="14" t="s">
        <v>84</v>
      </c>
      <c r="AY152" s="254" t="s">
        <v>151</v>
      </c>
    </row>
    <row r="153" s="2" customFormat="1">
      <c r="A153" s="39"/>
      <c r="B153" s="40"/>
      <c r="C153" s="219" t="s">
        <v>8</v>
      </c>
      <c r="D153" s="219" t="s">
        <v>153</v>
      </c>
      <c r="E153" s="220" t="s">
        <v>1738</v>
      </c>
      <c r="F153" s="221" t="s">
        <v>1739</v>
      </c>
      <c r="G153" s="222" t="s">
        <v>198</v>
      </c>
      <c r="H153" s="223">
        <v>4</v>
      </c>
      <c r="I153" s="224"/>
      <c r="J153" s="225">
        <f>ROUND(I153*H153,2)</f>
        <v>0</v>
      </c>
      <c r="K153" s="221" t="s">
        <v>157</v>
      </c>
      <c r="L153" s="45"/>
      <c r="M153" s="226" t="s">
        <v>1</v>
      </c>
      <c r="N153" s="227" t="s">
        <v>41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199</v>
      </c>
      <c r="AT153" s="230" t="s">
        <v>153</v>
      </c>
      <c r="AU153" s="230" t="s">
        <v>84</v>
      </c>
      <c r="AY153" s="18" t="s">
        <v>151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199</v>
      </c>
      <c r="BM153" s="230" t="s">
        <v>238</v>
      </c>
    </row>
    <row r="154" s="15" customFormat="1">
      <c r="A154" s="15"/>
      <c r="B154" s="255"/>
      <c r="C154" s="256"/>
      <c r="D154" s="234" t="s">
        <v>159</v>
      </c>
      <c r="E154" s="257" t="s">
        <v>1</v>
      </c>
      <c r="F154" s="258" t="s">
        <v>1740</v>
      </c>
      <c r="G154" s="256"/>
      <c r="H154" s="257" t="s">
        <v>1</v>
      </c>
      <c r="I154" s="259"/>
      <c r="J154" s="256"/>
      <c r="K154" s="256"/>
      <c r="L154" s="260"/>
      <c r="M154" s="261"/>
      <c r="N154" s="262"/>
      <c r="O154" s="262"/>
      <c r="P154" s="262"/>
      <c r="Q154" s="262"/>
      <c r="R154" s="262"/>
      <c r="S154" s="262"/>
      <c r="T154" s="26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4" t="s">
        <v>159</v>
      </c>
      <c r="AU154" s="264" t="s">
        <v>84</v>
      </c>
      <c r="AV154" s="15" t="s">
        <v>84</v>
      </c>
      <c r="AW154" s="15" t="s">
        <v>32</v>
      </c>
      <c r="AX154" s="15" t="s">
        <v>76</v>
      </c>
      <c r="AY154" s="264" t="s">
        <v>151</v>
      </c>
    </row>
    <row r="155" s="13" customFormat="1">
      <c r="A155" s="13"/>
      <c r="B155" s="232"/>
      <c r="C155" s="233"/>
      <c r="D155" s="234" t="s">
        <v>159</v>
      </c>
      <c r="E155" s="235" t="s">
        <v>1</v>
      </c>
      <c r="F155" s="236" t="s">
        <v>1741</v>
      </c>
      <c r="G155" s="233"/>
      <c r="H155" s="237">
        <v>4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159</v>
      </c>
      <c r="AU155" s="243" t="s">
        <v>84</v>
      </c>
      <c r="AV155" s="13" t="s">
        <v>86</v>
      </c>
      <c r="AW155" s="13" t="s">
        <v>32</v>
      </c>
      <c r="AX155" s="13" t="s">
        <v>76</v>
      </c>
      <c r="AY155" s="243" t="s">
        <v>151</v>
      </c>
    </row>
    <row r="156" s="14" customFormat="1">
      <c r="A156" s="14"/>
      <c r="B156" s="244"/>
      <c r="C156" s="245"/>
      <c r="D156" s="234" t="s">
        <v>159</v>
      </c>
      <c r="E156" s="246" t="s">
        <v>1</v>
      </c>
      <c r="F156" s="247" t="s">
        <v>161</v>
      </c>
      <c r="G156" s="245"/>
      <c r="H156" s="248">
        <v>4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159</v>
      </c>
      <c r="AU156" s="254" t="s">
        <v>84</v>
      </c>
      <c r="AV156" s="14" t="s">
        <v>158</v>
      </c>
      <c r="AW156" s="14" t="s">
        <v>32</v>
      </c>
      <c r="AX156" s="14" t="s">
        <v>84</v>
      </c>
      <c r="AY156" s="254" t="s">
        <v>151</v>
      </c>
    </row>
    <row r="157" s="2" customFormat="1">
      <c r="A157" s="39"/>
      <c r="B157" s="40"/>
      <c r="C157" s="219" t="s">
        <v>199</v>
      </c>
      <c r="D157" s="219" t="s">
        <v>153</v>
      </c>
      <c r="E157" s="220" t="s">
        <v>1742</v>
      </c>
      <c r="F157" s="221" t="s">
        <v>1743</v>
      </c>
      <c r="G157" s="222" t="s">
        <v>198</v>
      </c>
      <c r="H157" s="223">
        <v>1</v>
      </c>
      <c r="I157" s="224"/>
      <c r="J157" s="225">
        <f>ROUND(I157*H157,2)</f>
        <v>0</v>
      </c>
      <c r="K157" s="221" t="s">
        <v>157</v>
      </c>
      <c r="L157" s="45"/>
      <c r="M157" s="226" t="s">
        <v>1</v>
      </c>
      <c r="N157" s="227" t="s">
        <v>41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199</v>
      </c>
      <c r="AT157" s="230" t="s">
        <v>153</v>
      </c>
      <c r="AU157" s="230" t="s">
        <v>84</v>
      </c>
      <c r="AY157" s="18" t="s">
        <v>151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84</v>
      </c>
      <c r="BK157" s="231">
        <f>ROUND(I157*H157,2)</f>
        <v>0</v>
      </c>
      <c r="BL157" s="18" t="s">
        <v>199</v>
      </c>
      <c r="BM157" s="230" t="s">
        <v>245</v>
      </c>
    </row>
    <row r="158" s="13" customFormat="1">
      <c r="A158" s="13"/>
      <c r="B158" s="232"/>
      <c r="C158" s="233"/>
      <c r="D158" s="234" t="s">
        <v>159</v>
      </c>
      <c r="E158" s="235" t="s">
        <v>1</v>
      </c>
      <c r="F158" s="236" t="s">
        <v>1737</v>
      </c>
      <c r="G158" s="233"/>
      <c r="H158" s="237">
        <v>1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159</v>
      </c>
      <c r="AU158" s="243" t="s">
        <v>84</v>
      </c>
      <c r="AV158" s="13" t="s">
        <v>86</v>
      </c>
      <c r="AW158" s="13" t="s">
        <v>32</v>
      </c>
      <c r="AX158" s="13" t="s">
        <v>76</v>
      </c>
      <c r="AY158" s="243" t="s">
        <v>151</v>
      </c>
    </row>
    <row r="159" s="14" customFormat="1">
      <c r="A159" s="14"/>
      <c r="B159" s="244"/>
      <c r="C159" s="245"/>
      <c r="D159" s="234" t="s">
        <v>159</v>
      </c>
      <c r="E159" s="246" t="s">
        <v>1</v>
      </c>
      <c r="F159" s="247" t="s">
        <v>161</v>
      </c>
      <c r="G159" s="245"/>
      <c r="H159" s="248">
        <v>1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159</v>
      </c>
      <c r="AU159" s="254" t="s">
        <v>84</v>
      </c>
      <c r="AV159" s="14" t="s">
        <v>158</v>
      </c>
      <c r="AW159" s="14" t="s">
        <v>32</v>
      </c>
      <c r="AX159" s="14" t="s">
        <v>84</v>
      </c>
      <c r="AY159" s="254" t="s">
        <v>151</v>
      </c>
    </row>
    <row r="160" s="2" customFormat="1">
      <c r="A160" s="39"/>
      <c r="B160" s="40"/>
      <c r="C160" s="219" t="s">
        <v>256</v>
      </c>
      <c r="D160" s="219" t="s">
        <v>153</v>
      </c>
      <c r="E160" s="220" t="s">
        <v>1744</v>
      </c>
      <c r="F160" s="221" t="s">
        <v>1745</v>
      </c>
      <c r="G160" s="222" t="s">
        <v>198</v>
      </c>
      <c r="H160" s="223">
        <v>1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41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199</v>
      </c>
      <c r="AT160" s="230" t="s">
        <v>153</v>
      </c>
      <c r="AU160" s="230" t="s">
        <v>84</v>
      </c>
      <c r="AY160" s="18" t="s">
        <v>151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84</v>
      </c>
      <c r="BK160" s="231">
        <f>ROUND(I160*H160,2)</f>
        <v>0</v>
      </c>
      <c r="BL160" s="18" t="s">
        <v>199</v>
      </c>
      <c r="BM160" s="230" t="s">
        <v>259</v>
      </c>
    </row>
    <row r="161" s="2" customFormat="1" ht="16.5" customHeight="1">
      <c r="A161" s="39"/>
      <c r="B161" s="40"/>
      <c r="C161" s="219" t="s">
        <v>205</v>
      </c>
      <c r="D161" s="219" t="s">
        <v>153</v>
      </c>
      <c r="E161" s="220" t="s">
        <v>1746</v>
      </c>
      <c r="F161" s="221" t="s">
        <v>1747</v>
      </c>
      <c r="G161" s="222" t="s">
        <v>198</v>
      </c>
      <c r="H161" s="223">
        <v>17</v>
      </c>
      <c r="I161" s="224"/>
      <c r="J161" s="225">
        <f>ROUND(I161*H161,2)</f>
        <v>0</v>
      </c>
      <c r="K161" s="221" t="s">
        <v>1</v>
      </c>
      <c r="L161" s="45"/>
      <c r="M161" s="226" t="s">
        <v>1</v>
      </c>
      <c r="N161" s="227" t="s">
        <v>41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199</v>
      </c>
      <c r="AT161" s="230" t="s">
        <v>153</v>
      </c>
      <c r="AU161" s="230" t="s">
        <v>84</v>
      </c>
      <c r="AY161" s="18" t="s">
        <v>151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84</v>
      </c>
      <c r="BK161" s="231">
        <f>ROUND(I161*H161,2)</f>
        <v>0</v>
      </c>
      <c r="BL161" s="18" t="s">
        <v>199</v>
      </c>
      <c r="BM161" s="230" t="s">
        <v>267</v>
      </c>
    </row>
    <row r="162" s="15" customFormat="1">
      <c r="A162" s="15"/>
      <c r="B162" s="255"/>
      <c r="C162" s="256"/>
      <c r="D162" s="234" t="s">
        <v>159</v>
      </c>
      <c r="E162" s="257" t="s">
        <v>1</v>
      </c>
      <c r="F162" s="258" t="s">
        <v>1748</v>
      </c>
      <c r="G162" s="256"/>
      <c r="H162" s="257" t="s">
        <v>1</v>
      </c>
      <c r="I162" s="259"/>
      <c r="J162" s="256"/>
      <c r="K162" s="256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159</v>
      </c>
      <c r="AU162" s="264" t="s">
        <v>84</v>
      </c>
      <c r="AV162" s="15" t="s">
        <v>84</v>
      </c>
      <c r="AW162" s="15" t="s">
        <v>32</v>
      </c>
      <c r="AX162" s="15" t="s">
        <v>76</v>
      </c>
      <c r="AY162" s="264" t="s">
        <v>151</v>
      </c>
    </row>
    <row r="163" s="13" customFormat="1">
      <c r="A163" s="13"/>
      <c r="B163" s="232"/>
      <c r="C163" s="233"/>
      <c r="D163" s="234" t="s">
        <v>159</v>
      </c>
      <c r="E163" s="235" t="s">
        <v>1</v>
      </c>
      <c r="F163" s="236" t="s">
        <v>1749</v>
      </c>
      <c r="G163" s="233"/>
      <c r="H163" s="237">
        <v>17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159</v>
      </c>
      <c r="AU163" s="243" t="s">
        <v>84</v>
      </c>
      <c r="AV163" s="13" t="s">
        <v>86</v>
      </c>
      <c r="AW163" s="13" t="s">
        <v>32</v>
      </c>
      <c r="AX163" s="13" t="s">
        <v>76</v>
      </c>
      <c r="AY163" s="243" t="s">
        <v>151</v>
      </c>
    </row>
    <row r="164" s="14" customFormat="1">
      <c r="A164" s="14"/>
      <c r="B164" s="244"/>
      <c r="C164" s="245"/>
      <c r="D164" s="234" t="s">
        <v>159</v>
      </c>
      <c r="E164" s="246" t="s">
        <v>1</v>
      </c>
      <c r="F164" s="247" t="s">
        <v>161</v>
      </c>
      <c r="G164" s="245"/>
      <c r="H164" s="248">
        <v>17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159</v>
      </c>
      <c r="AU164" s="254" t="s">
        <v>84</v>
      </c>
      <c r="AV164" s="14" t="s">
        <v>158</v>
      </c>
      <c r="AW164" s="14" t="s">
        <v>32</v>
      </c>
      <c r="AX164" s="14" t="s">
        <v>84</v>
      </c>
      <c r="AY164" s="254" t="s">
        <v>151</v>
      </c>
    </row>
    <row r="165" s="2" customFormat="1" ht="16.5" customHeight="1">
      <c r="A165" s="39"/>
      <c r="B165" s="40"/>
      <c r="C165" s="219" t="s">
        <v>269</v>
      </c>
      <c r="D165" s="219" t="s">
        <v>153</v>
      </c>
      <c r="E165" s="220" t="s">
        <v>1750</v>
      </c>
      <c r="F165" s="221" t="s">
        <v>1751</v>
      </c>
      <c r="G165" s="222" t="s">
        <v>1752</v>
      </c>
      <c r="H165" s="223">
        <v>30</v>
      </c>
      <c r="I165" s="224"/>
      <c r="J165" s="225">
        <f>ROUND(I165*H165,2)</f>
        <v>0</v>
      </c>
      <c r="K165" s="221" t="s">
        <v>157</v>
      </c>
      <c r="L165" s="45"/>
      <c r="M165" s="226" t="s">
        <v>1</v>
      </c>
      <c r="N165" s="227" t="s">
        <v>41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199</v>
      </c>
      <c r="AT165" s="230" t="s">
        <v>153</v>
      </c>
      <c r="AU165" s="230" t="s">
        <v>84</v>
      </c>
      <c r="AY165" s="18" t="s">
        <v>151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84</v>
      </c>
      <c r="BK165" s="231">
        <f>ROUND(I165*H165,2)</f>
        <v>0</v>
      </c>
      <c r="BL165" s="18" t="s">
        <v>199</v>
      </c>
      <c r="BM165" s="230" t="s">
        <v>272</v>
      </c>
    </row>
    <row r="166" s="15" customFormat="1">
      <c r="A166" s="15"/>
      <c r="B166" s="255"/>
      <c r="C166" s="256"/>
      <c r="D166" s="234" t="s">
        <v>159</v>
      </c>
      <c r="E166" s="257" t="s">
        <v>1</v>
      </c>
      <c r="F166" s="258" t="s">
        <v>1753</v>
      </c>
      <c r="G166" s="256"/>
      <c r="H166" s="257" t="s">
        <v>1</v>
      </c>
      <c r="I166" s="259"/>
      <c r="J166" s="256"/>
      <c r="K166" s="256"/>
      <c r="L166" s="260"/>
      <c r="M166" s="261"/>
      <c r="N166" s="262"/>
      <c r="O166" s="262"/>
      <c r="P166" s="262"/>
      <c r="Q166" s="262"/>
      <c r="R166" s="262"/>
      <c r="S166" s="262"/>
      <c r="T166" s="26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4" t="s">
        <v>159</v>
      </c>
      <c r="AU166" s="264" t="s">
        <v>84</v>
      </c>
      <c r="AV166" s="15" t="s">
        <v>84</v>
      </c>
      <c r="AW166" s="15" t="s">
        <v>32</v>
      </c>
      <c r="AX166" s="15" t="s">
        <v>76</v>
      </c>
      <c r="AY166" s="264" t="s">
        <v>151</v>
      </c>
    </row>
    <row r="167" s="15" customFormat="1">
      <c r="A167" s="15"/>
      <c r="B167" s="255"/>
      <c r="C167" s="256"/>
      <c r="D167" s="234" t="s">
        <v>159</v>
      </c>
      <c r="E167" s="257" t="s">
        <v>1</v>
      </c>
      <c r="F167" s="258" t="s">
        <v>1754</v>
      </c>
      <c r="G167" s="256"/>
      <c r="H167" s="257" t="s">
        <v>1</v>
      </c>
      <c r="I167" s="259"/>
      <c r="J167" s="256"/>
      <c r="K167" s="256"/>
      <c r="L167" s="260"/>
      <c r="M167" s="261"/>
      <c r="N167" s="262"/>
      <c r="O167" s="262"/>
      <c r="P167" s="262"/>
      <c r="Q167" s="262"/>
      <c r="R167" s="262"/>
      <c r="S167" s="262"/>
      <c r="T167" s="26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4" t="s">
        <v>159</v>
      </c>
      <c r="AU167" s="264" t="s">
        <v>84</v>
      </c>
      <c r="AV167" s="15" t="s">
        <v>84</v>
      </c>
      <c r="AW167" s="15" t="s">
        <v>32</v>
      </c>
      <c r="AX167" s="15" t="s">
        <v>76</v>
      </c>
      <c r="AY167" s="264" t="s">
        <v>151</v>
      </c>
    </row>
    <row r="168" s="15" customFormat="1">
      <c r="A168" s="15"/>
      <c r="B168" s="255"/>
      <c r="C168" s="256"/>
      <c r="D168" s="234" t="s">
        <v>159</v>
      </c>
      <c r="E168" s="257" t="s">
        <v>1</v>
      </c>
      <c r="F168" s="258" t="s">
        <v>1755</v>
      </c>
      <c r="G168" s="256"/>
      <c r="H168" s="257" t="s">
        <v>1</v>
      </c>
      <c r="I168" s="259"/>
      <c r="J168" s="256"/>
      <c r="K168" s="256"/>
      <c r="L168" s="260"/>
      <c r="M168" s="261"/>
      <c r="N168" s="262"/>
      <c r="O168" s="262"/>
      <c r="P168" s="262"/>
      <c r="Q168" s="262"/>
      <c r="R168" s="262"/>
      <c r="S168" s="262"/>
      <c r="T168" s="26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4" t="s">
        <v>159</v>
      </c>
      <c r="AU168" s="264" t="s">
        <v>84</v>
      </c>
      <c r="AV168" s="15" t="s">
        <v>84</v>
      </c>
      <c r="AW168" s="15" t="s">
        <v>32</v>
      </c>
      <c r="AX168" s="15" t="s">
        <v>76</v>
      </c>
      <c r="AY168" s="264" t="s">
        <v>151</v>
      </c>
    </row>
    <row r="169" s="15" customFormat="1">
      <c r="A169" s="15"/>
      <c r="B169" s="255"/>
      <c r="C169" s="256"/>
      <c r="D169" s="234" t="s">
        <v>159</v>
      </c>
      <c r="E169" s="257" t="s">
        <v>1</v>
      </c>
      <c r="F169" s="258" t="s">
        <v>1756</v>
      </c>
      <c r="G169" s="256"/>
      <c r="H169" s="257" t="s">
        <v>1</v>
      </c>
      <c r="I169" s="259"/>
      <c r="J169" s="256"/>
      <c r="K169" s="256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159</v>
      </c>
      <c r="AU169" s="264" t="s">
        <v>84</v>
      </c>
      <c r="AV169" s="15" t="s">
        <v>84</v>
      </c>
      <c r="AW169" s="15" t="s">
        <v>32</v>
      </c>
      <c r="AX169" s="15" t="s">
        <v>76</v>
      </c>
      <c r="AY169" s="264" t="s">
        <v>151</v>
      </c>
    </row>
    <row r="170" s="13" customFormat="1">
      <c r="A170" s="13"/>
      <c r="B170" s="232"/>
      <c r="C170" s="233"/>
      <c r="D170" s="234" t="s">
        <v>159</v>
      </c>
      <c r="E170" s="235" t="s">
        <v>1</v>
      </c>
      <c r="F170" s="236" t="s">
        <v>1757</v>
      </c>
      <c r="G170" s="233"/>
      <c r="H170" s="237">
        <v>30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159</v>
      </c>
      <c r="AU170" s="243" t="s">
        <v>84</v>
      </c>
      <c r="AV170" s="13" t="s">
        <v>86</v>
      </c>
      <c r="AW170" s="13" t="s">
        <v>32</v>
      </c>
      <c r="AX170" s="13" t="s">
        <v>76</v>
      </c>
      <c r="AY170" s="243" t="s">
        <v>151</v>
      </c>
    </row>
    <row r="171" s="14" customFormat="1">
      <c r="A171" s="14"/>
      <c r="B171" s="244"/>
      <c r="C171" s="245"/>
      <c r="D171" s="234" t="s">
        <v>159</v>
      </c>
      <c r="E171" s="246" t="s">
        <v>1</v>
      </c>
      <c r="F171" s="247" t="s">
        <v>161</v>
      </c>
      <c r="G171" s="245"/>
      <c r="H171" s="248">
        <v>30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159</v>
      </c>
      <c r="AU171" s="254" t="s">
        <v>84</v>
      </c>
      <c r="AV171" s="14" t="s">
        <v>158</v>
      </c>
      <c r="AW171" s="14" t="s">
        <v>32</v>
      </c>
      <c r="AX171" s="14" t="s">
        <v>84</v>
      </c>
      <c r="AY171" s="254" t="s">
        <v>151</v>
      </c>
    </row>
    <row r="172" s="2" customFormat="1" ht="16.5" customHeight="1">
      <c r="A172" s="39"/>
      <c r="B172" s="40"/>
      <c r="C172" s="219" t="s">
        <v>210</v>
      </c>
      <c r="D172" s="219" t="s">
        <v>153</v>
      </c>
      <c r="E172" s="220" t="s">
        <v>1758</v>
      </c>
      <c r="F172" s="221" t="s">
        <v>1759</v>
      </c>
      <c r="G172" s="222" t="s">
        <v>1752</v>
      </c>
      <c r="H172" s="223">
        <v>24</v>
      </c>
      <c r="I172" s="224"/>
      <c r="J172" s="225">
        <f>ROUND(I172*H172,2)</f>
        <v>0</v>
      </c>
      <c r="K172" s="221" t="s">
        <v>1</v>
      </c>
      <c r="L172" s="45"/>
      <c r="M172" s="226" t="s">
        <v>1</v>
      </c>
      <c r="N172" s="227" t="s">
        <v>41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199</v>
      </c>
      <c r="AT172" s="230" t="s">
        <v>153</v>
      </c>
      <c r="AU172" s="230" t="s">
        <v>84</v>
      </c>
      <c r="AY172" s="18" t="s">
        <v>151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84</v>
      </c>
      <c r="BK172" s="231">
        <f>ROUND(I172*H172,2)</f>
        <v>0</v>
      </c>
      <c r="BL172" s="18" t="s">
        <v>199</v>
      </c>
      <c r="BM172" s="230" t="s">
        <v>276</v>
      </c>
    </row>
    <row r="173" s="2" customFormat="1" ht="16.5" customHeight="1">
      <c r="A173" s="39"/>
      <c r="B173" s="40"/>
      <c r="C173" s="265" t="s">
        <v>7</v>
      </c>
      <c r="D173" s="265" t="s">
        <v>219</v>
      </c>
      <c r="E173" s="266" t="s">
        <v>1760</v>
      </c>
      <c r="F173" s="267" t="s">
        <v>1761</v>
      </c>
      <c r="G173" s="268" t="s">
        <v>198</v>
      </c>
      <c r="H173" s="269">
        <v>7</v>
      </c>
      <c r="I173" s="270"/>
      <c r="J173" s="271">
        <f>ROUND(I173*H173,2)</f>
        <v>0</v>
      </c>
      <c r="K173" s="267" t="s">
        <v>1</v>
      </c>
      <c r="L173" s="272"/>
      <c r="M173" s="273" t="s">
        <v>1</v>
      </c>
      <c r="N173" s="274" t="s">
        <v>41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245</v>
      </c>
      <c r="AT173" s="230" t="s">
        <v>219</v>
      </c>
      <c r="AU173" s="230" t="s">
        <v>84</v>
      </c>
      <c r="AY173" s="18" t="s">
        <v>151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84</v>
      </c>
      <c r="BK173" s="231">
        <f>ROUND(I173*H173,2)</f>
        <v>0</v>
      </c>
      <c r="BL173" s="18" t="s">
        <v>199</v>
      </c>
      <c r="BM173" s="230" t="s">
        <v>282</v>
      </c>
    </row>
    <row r="174" s="2" customFormat="1" ht="16.5" customHeight="1">
      <c r="A174" s="39"/>
      <c r="B174" s="40"/>
      <c r="C174" s="265" t="s">
        <v>216</v>
      </c>
      <c r="D174" s="265" t="s">
        <v>219</v>
      </c>
      <c r="E174" s="266" t="s">
        <v>1762</v>
      </c>
      <c r="F174" s="267" t="s">
        <v>1763</v>
      </c>
      <c r="G174" s="268" t="s">
        <v>198</v>
      </c>
      <c r="H174" s="269">
        <v>7</v>
      </c>
      <c r="I174" s="270"/>
      <c r="J174" s="271">
        <f>ROUND(I174*H174,2)</f>
        <v>0</v>
      </c>
      <c r="K174" s="267" t="s">
        <v>1</v>
      </c>
      <c r="L174" s="272"/>
      <c r="M174" s="273" t="s">
        <v>1</v>
      </c>
      <c r="N174" s="274" t="s">
        <v>41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245</v>
      </c>
      <c r="AT174" s="230" t="s">
        <v>219</v>
      </c>
      <c r="AU174" s="230" t="s">
        <v>84</v>
      </c>
      <c r="AY174" s="18" t="s">
        <v>151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84</v>
      </c>
      <c r="BK174" s="231">
        <f>ROUND(I174*H174,2)</f>
        <v>0</v>
      </c>
      <c r="BL174" s="18" t="s">
        <v>199</v>
      </c>
      <c r="BM174" s="230" t="s">
        <v>295</v>
      </c>
    </row>
    <row r="175" s="2" customFormat="1">
      <c r="A175" s="39"/>
      <c r="B175" s="40"/>
      <c r="C175" s="219" t="s">
        <v>297</v>
      </c>
      <c r="D175" s="219" t="s">
        <v>153</v>
      </c>
      <c r="E175" s="220" t="s">
        <v>1764</v>
      </c>
      <c r="F175" s="221" t="s">
        <v>1765</v>
      </c>
      <c r="G175" s="222" t="s">
        <v>215</v>
      </c>
      <c r="H175" s="223">
        <v>0.040000000000000001</v>
      </c>
      <c r="I175" s="224"/>
      <c r="J175" s="225">
        <f>ROUND(I175*H175,2)</f>
        <v>0</v>
      </c>
      <c r="K175" s="221" t="s">
        <v>157</v>
      </c>
      <c r="L175" s="45"/>
      <c r="M175" s="226" t="s">
        <v>1</v>
      </c>
      <c r="N175" s="227" t="s">
        <v>41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199</v>
      </c>
      <c r="AT175" s="230" t="s">
        <v>153</v>
      </c>
      <c r="AU175" s="230" t="s">
        <v>84</v>
      </c>
      <c r="AY175" s="18" t="s">
        <v>151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84</v>
      </c>
      <c r="BK175" s="231">
        <f>ROUND(I175*H175,2)</f>
        <v>0</v>
      </c>
      <c r="BL175" s="18" t="s">
        <v>199</v>
      </c>
      <c r="BM175" s="230" t="s">
        <v>300</v>
      </c>
    </row>
    <row r="176" s="12" customFormat="1" ht="25.92" customHeight="1">
      <c r="A176" s="12"/>
      <c r="B176" s="203"/>
      <c r="C176" s="204"/>
      <c r="D176" s="205" t="s">
        <v>75</v>
      </c>
      <c r="E176" s="206" t="s">
        <v>1766</v>
      </c>
      <c r="F176" s="206" t="s">
        <v>1767</v>
      </c>
      <c r="G176" s="204"/>
      <c r="H176" s="204"/>
      <c r="I176" s="207"/>
      <c r="J176" s="208">
        <f>BK176</f>
        <v>0</v>
      </c>
      <c r="K176" s="204"/>
      <c r="L176" s="209"/>
      <c r="M176" s="210"/>
      <c r="N176" s="211"/>
      <c r="O176" s="211"/>
      <c r="P176" s="212">
        <f>SUM(P177:P182)</f>
        <v>0</v>
      </c>
      <c r="Q176" s="211"/>
      <c r="R176" s="212">
        <f>SUM(R177:R182)</f>
        <v>0</v>
      </c>
      <c r="S176" s="211"/>
      <c r="T176" s="213">
        <f>SUM(T177:T182)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4" t="s">
        <v>86</v>
      </c>
      <c r="AT176" s="215" t="s">
        <v>75</v>
      </c>
      <c r="AU176" s="215" t="s">
        <v>76</v>
      </c>
      <c r="AY176" s="214" t="s">
        <v>151</v>
      </c>
      <c r="BK176" s="216">
        <f>SUM(BK177:BK182)</f>
        <v>0</v>
      </c>
    </row>
    <row r="177" s="2" customFormat="1">
      <c r="A177" s="39"/>
      <c r="B177" s="40"/>
      <c r="C177" s="219" t="s">
        <v>222</v>
      </c>
      <c r="D177" s="219" t="s">
        <v>153</v>
      </c>
      <c r="E177" s="220" t="s">
        <v>1768</v>
      </c>
      <c r="F177" s="221" t="s">
        <v>1769</v>
      </c>
      <c r="G177" s="222" t="s">
        <v>198</v>
      </c>
      <c r="H177" s="223">
        <v>2</v>
      </c>
      <c r="I177" s="224"/>
      <c r="J177" s="225">
        <f>ROUND(I177*H177,2)</f>
        <v>0</v>
      </c>
      <c r="K177" s="221" t="s">
        <v>157</v>
      </c>
      <c r="L177" s="45"/>
      <c r="M177" s="226" t="s">
        <v>1</v>
      </c>
      <c r="N177" s="227" t="s">
        <v>41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199</v>
      </c>
      <c r="AT177" s="230" t="s">
        <v>153</v>
      </c>
      <c r="AU177" s="230" t="s">
        <v>84</v>
      </c>
      <c r="AY177" s="18" t="s">
        <v>151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84</v>
      </c>
      <c r="BK177" s="231">
        <f>ROUND(I177*H177,2)</f>
        <v>0</v>
      </c>
      <c r="BL177" s="18" t="s">
        <v>199</v>
      </c>
      <c r="BM177" s="230" t="s">
        <v>308</v>
      </c>
    </row>
    <row r="178" s="2" customFormat="1">
      <c r="A178" s="39"/>
      <c r="B178" s="40"/>
      <c r="C178" s="219" t="s">
        <v>310</v>
      </c>
      <c r="D178" s="219" t="s">
        <v>153</v>
      </c>
      <c r="E178" s="220" t="s">
        <v>1770</v>
      </c>
      <c r="F178" s="221" t="s">
        <v>1771</v>
      </c>
      <c r="G178" s="222" t="s">
        <v>198</v>
      </c>
      <c r="H178" s="223">
        <v>1</v>
      </c>
      <c r="I178" s="224"/>
      <c r="J178" s="225">
        <f>ROUND(I178*H178,2)</f>
        <v>0</v>
      </c>
      <c r="K178" s="221" t="s">
        <v>157</v>
      </c>
      <c r="L178" s="45"/>
      <c r="M178" s="226" t="s">
        <v>1</v>
      </c>
      <c r="N178" s="227" t="s">
        <v>41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199</v>
      </c>
      <c r="AT178" s="230" t="s">
        <v>153</v>
      </c>
      <c r="AU178" s="230" t="s">
        <v>84</v>
      </c>
      <c r="AY178" s="18" t="s">
        <v>151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84</v>
      </c>
      <c r="BK178" s="231">
        <f>ROUND(I178*H178,2)</f>
        <v>0</v>
      </c>
      <c r="BL178" s="18" t="s">
        <v>199</v>
      </c>
      <c r="BM178" s="230" t="s">
        <v>313</v>
      </c>
    </row>
    <row r="179" s="2" customFormat="1">
      <c r="A179" s="39"/>
      <c r="B179" s="40"/>
      <c r="C179" s="219" t="s">
        <v>227</v>
      </c>
      <c r="D179" s="219" t="s">
        <v>153</v>
      </c>
      <c r="E179" s="220" t="s">
        <v>1772</v>
      </c>
      <c r="F179" s="221" t="s">
        <v>1773</v>
      </c>
      <c r="G179" s="222" t="s">
        <v>198</v>
      </c>
      <c r="H179" s="223">
        <v>4</v>
      </c>
      <c r="I179" s="224"/>
      <c r="J179" s="225">
        <f>ROUND(I179*H179,2)</f>
        <v>0</v>
      </c>
      <c r="K179" s="221" t="s">
        <v>157</v>
      </c>
      <c r="L179" s="45"/>
      <c r="M179" s="226" t="s">
        <v>1</v>
      </c>
      <c r="N179" s="227" t="s">
        <v>41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199</v>
      </c>
      <c r="AT179" s="230" t="s">
        <v>153</v>
      </c>
      <c r="AU179" s="230" t="s">
        <v>84</v>
      </c>
      <c r="AY179" s="18" t="s">
        <v>151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84</v>
      </c>
      <c r="BK179" s="231">
        <f>ROUND(I179*H179,2)</f>
        <v>0</v>
      </c>
      <c r="BL179" s="18" t="s">
        <v>199</v>
      </c>
      <c r="BM179" s="230" t="s">
        <v>319</v>
      </c>
    </row>
    <row r="180" s="2" customFormat="1" ht="16.5" customHeight="1">
      <c r="A180" s="39"/>
      <c r="B180" s="40"/>
      <c r="C180" s="219" t="s">
        <v>322</v>
      </c>
      <c r="D180" s="219" t="s">
        <v>153</v>
      </c>
      <c r="E180" s="220" t="s">
        <v>1774</v>
      </c>
      <c r="F180" s="221" t="s">
        <v>1775</v>
      </c>
      <c r="G180" s="222" t="s">
        <v>232</v>
      </c>
      <c r="H180" s="223">
        <v>32</v>
      </c>
      <c r="I180" s="224"/>
      <c r="J180" s="225">
        <f>ROUND(I180*H180,2)</f>
        <v>0</v>
      </c>
      <c r="K180" s="221" t="s">
        <v>1</v>
      </c>
      <c r="L180" s="45"/>
      <c r="M180" s="226" t="s">
        <v>1</v>
      </c>
      <c r="N180" s="227" t="s">
        <v>41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199</v>
      </c>
      <c r="AT180" s="230" t="s">
        <v>153</v>
      </c>
      <c r="AU180" s="230" t="s">
        <v>84</v>
      </c>
      <c r="AY180" s="18" t="s">
        <v>151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84</v>
      </c>
      <c r="BK180" s="231">
        <f>ROUND(I180*H180,2)</f>
        <v>0</v>
      </c>
      <c r="BL180" s="18" t="s">
        <v>199</v>
      </c>
      <c r="BM180" s="230" t="s">
        <v>325</v>
      </c>
    </row>
    <row r="181" s="2" customFormat="1" ht="16.5" customHeight="1">
      <c r="A181" s="39"/>
      <c r="B181" s="40"/>
      <c r="C181" s="219" t="s">
        <v>233</v>
      </c>
      <c r="D181" s="219" t="s">
        <v>153</v>
      </c>
      <c r="E181" s="220" t="s">
        <v>1776</v>
      </c>
      <c r="F181" s="221" t="s">
        <v>1777</v>
      </c>
      <c r="G181" s="222" t="s">
        <v>198</v>
      </c>
      <c r="H181" s="223">
        <v>16</v>
      </c>
      <c r="I181" s="224"/>
      <c r="J181" s="225">
        <f>ROUND(I181*H181,2)</f>
        <v>0</v>
      </c>
      <c r="K181" s="221" t="s">
        <v>157</v>
      </c>
      <c r="L181" s="45"/>
      <c r="M181" s="226" t="s">
        <v>1</v>
      </c>
      <c r="N181" s="227" t="s">
        <v>41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199</v>
      </c>
      <c r="AT181" s="230" t="s">
        <v>153</v>
      </c>
      <c r="AU181" s="230" t="s">
        <v>84</v>
      </c>
      <c r="AY181" s="18" t="s">
        <v>151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84</v>
      </c>
      <c r="BK181" s="231">
        <f>ROUND(I181*H181,2)</f>
        <v>0</v>
      </c>
      <c r="BL181" s="18" t="s">
        <v>199</v>
      </c>
      <c r="BM181" s="230" t="s">
        <v>330</v>
      </c>
    </row>
    <row r="182" s="2" customFormat="1">
      <c r="A182" s="39"/>
      <c r="B182" s="40"/>
      <c r="C182" s="219" t="s">
        <v>333</v>
      </c>
      <c r="D182" s="219" t="s">
        <v>153</v>
      </c>
      <c r="E182" s="220" t="s">
        <v>1778</v>
      </c>
      <c r="F182" s="221" t="s">
        <v>1779</v>
      </c>
      <c r="G182" s="222" t="s">
        <v>215</v>
      </c>
      <c r="H182" s="223">
        <v>0.17499999999999999</v>
      </c>
      <c r="I182" s="224"/>
      <c r="J182" s="225">
        <f>ROUND(I182*H182,2)</f>
        <v>0</v>
      </c>
      <c r="K182" s="221" t="s">
        <v>157</v>
      </c>
      <c r="L182" s="45"/>
      <c r="M182" s="226" t="s">
        <v>1</v>
      </c>
      <c r="N182" s="227" t="s">
        <v>41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199</v>
      </c>
      <c r="AT182" s="230" t="s">
        <v>153</v>
      </c>
      <c r="AU182" s="230" t="s">
        <v>84</v>
      </c>
      <c r="AY182" s="18" t="s">
        <v>151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84</v>
      </c>
      <c r="BK182" s="231">
        <f>ROUND(I182*H182,2)</f>
        <v>0</v>
      </c>
      <c r="BL182" s="18" t="s">
        <v>199</v>
      </c>
      <c r="BM182" s="230" t="s">
        <v>336</v>
      </c>
    </row>
    <row r="183" s="12" customFormat="1" ht="25.92" customHeight="1">
      <c r="A183" s="12"/>
      <c r="B183" s="203"/>
      <c r="C183" s="204"/>
      <c r="D183" s="205" t="s">
        <v>75</v>
      </c>
      <c r="E183" s="206" t="s">
        <v>1539</v>
      </c>
      <c r="F183" s="206" t="s">
        <v>1540</v>
      </c>
      <c r="G183" s="204"/>
      <c r="H183" s="204"/>
      <c r="I183" s="207"/>
      <c r="J183" s="208">
        <f>BK183</f>
        <v>0</v>
      </c>
      <c r="K183" s="204"/>
      <c r="L183" s="209"/>
      <c r="M183" s="210"/>
      <c r="N183" s="211"/>
      <c r="O183" s="211"/>
      <c r="P183" s="212">
        <f>P184</f>
        <v>0</v>
      </c>
      <c r="Q183" s="211"/>
      <c r="R183" s="212">
        <f>R184</f>
        <v>0</v>
      </c>
      <c r="S183" s="211"/>
      <c r="T183" s="213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4" t="s">
        <v>84</v>
      </c>
      <c r="AT183" s="215" t="s">
        <v>75</v>
      </c>
      <c r="AU183" s="215" t="s">
        <v>76</v>
      </c>
      <c r="AY183" s="214" t="s">
        <v>151</v>
      </c>
      <c r="BK183" s="216">
        <f>BK184</f>
        <v>0</v>
      </c>
    </row>
    <row r="184" s="2" customFormat="1">
      <c r="A184" s="39"/>
      <c r="B184" s="40"/>
      <c r="C184" s="219" t="s">
        <v>238</v>
      </c>
      <c r="D184" s="219" t="s">
        <v>153</v>
      </c>
      <c r="E184" s="220" t="s">
        <v>1780</v>
      </c>
      <c r="F184" s="221" t="s">
        <v>1781</v>
      </c>
      <c r="G184" s="222" t="s">
        <v>318</v>
      </c>
      <c r="H184" s="223">
        <v>15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41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158</v>
      </c>
      <c r="AT184" s="230" t="s">
        <v>153</v>
      </c>
      <c r="AU184" s="230" t="s">
        <v>84</v>
      </c>
      <c r="AY184" s="18" t="s">
        <v>151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84</v>
      </c>
      <c r="BK184" s="231">
        <f>ROUND(I184*H184,2)</f>
        <v>0</v>
      </c>
      <c r="BL184" s="18" t="s">
        <v>158</v>
      </c>
      <c r="BM184" s="230" t="s">
        <v>339</v>
      </c>
    </row>
    <row r="185" s="12" customFormat="1" ht="25.92" customHeight="1">
      <c r="A185" s="12"/>
      <c r="B185" s="203"/>
      <c r="C185" s="204"/>
      <c r="D185" s="205" t="s">
        <v>75</v>
      </c>
      <c r="E185" s="206" t="s">
        <v>1560</v>
      </c>
      <c r="F185" s="206" t="s">
        <v>1561</v>
      </c>
      <c r="G185" s="204"/>
      <c r="H185" s="204"/>
      <c r="I185" s="207"/>
      <c r="J185" s="208">
        <f>BK185</f>
        <v>0</v>
      </c>
      <c r="K185" s="204"/>
      <c r="L185" s="209"/>
      <c r="M185" s="210"/>
      <c r="N185" s="211"/>
      <c r="O185" s="211"/>
      <c r="P185" s="212">
        <f>SUM(P186:P191)</f>
        <v>0</v>
      </c>
      <c r="Q185" s="211"/>
      <c r="R185" s="212">
        <f>SUM(R186:R191)</f>
        <v>0</v>
      </c>
      <c r="S185" s="211"/>
      <c r="T185" s="213">
        <f>SUM(T186:T191)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4" t="s">
        <v>84</v>
      </c>
      <c r="AT185" s="215" t="s">
        <v>75</v>
      </c>
      <c r="AU185" s="215" t="s">
        <v>76</v>
      </c>
      <c r="AY185" s="214" t="s">
        <v>151</v>
      </c>
      <c r="BK185" s="216">
        <f>SUM(BK186:BK191)</f>
        <v>0</v>
      </c>
    </row>
    <row r="186" s="2" customFormat="1" ht="33" customHeight="1">
      <c r="A186" s="39"/>
      <c r="B186" s="40"/>
      <c r="C186" s="219" t="s">
        <v>340</v>
      </c>
      <c r="D186" s="219" t="s">
        <v>153</v>
      </c>
      <c r="E186" s="220" t="s">
        <v>841</v>
      </c>
      <c r="F186" s="221" t="s">
        <v>842</v>
      </c>
      <c r="G186" s="222" t="s">
        <v>215</v>
      </c>
      <c r="H186" s="223">
        <v>0.221</v>
      </c>
      <c r="I186" s="224"/>
      <c r="J186" s="225">
        <f>ROUND(I186*H186,2)</f>
        <v>0</v>
      </c>
      <c r="K186" s="221" t="s">
        <v>157</v>
      </c>
      <c r="L186" s="45"/>
      <c r="M186" s="226" t="s">
        <v>1</v>
      </c>
      <c r="N186" s="227" t="s">
        <v>41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158</v>
      </c>
      <c r="AT186" s="230" t="s">
        <v>153</v>
      </c>
      <c r="AU186" s="230" t="s">
        <v>84</v>
      </c>
      <c r="AY186" s="18" t="s">
        <v>151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84</v>
      </c>
      <c r="BK186" s="231">
        <f>ROUND(I186*H186,2)</f>
        <v>0</v>
      </c>
      <c r="BL186" s="18" t="s">
        <v>158</v>
      </c>
      <c r="BM186" s="230" t="s">
        <v>343</v>
      </c>
    </row>
    <row r="187" s="2" customFormat="1">
      <c r="A187" s="39"/>
      <c r="B187" s="40"/>
      <c r="C187" s="219" t="s">
        <v>245</v>
      </c>
      <c r="D187" s="219" t="s">
        <v>153</v>
      </c>
      <c r="E187" s="220" t="s">
        <v>845</v>
      </c>
      <c r="F187" s="221" t="s">
        <v>846</v>
      </c>
      <c r="G187" s="222" t="s">
        <v>215</v>
      </c>
      <c r="H187" s="223">
        <v>0.221</v>
      </c>
      <c r="I187" s="224"/>
      <c r="J187" s="225">
        <f>ROUND(I187*H187,2)</f>
        <v>0</v>
      </c>
      <c r="K187" s="221" t="s">
        <v>157</v>
      </c>
      <c r="L187" s="45"/>
      <c r="M187" s="226" t="s">
        <v>1</v>
      </c>
      <c r="N187" s="227" t="s">
        <v>41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158</v>
      </c>
      <c r="AT187" s="230" t="s">
        <v>153</v>
      </c>
      <c r="AU187" s="230" t="s">
        <v>84</v>
      </c>
      <c r="AY187" s="18" t="s">
        <v>151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84</v>
      </c>
      <c r="BK187" s="231">
        <f>ROUND(I187*H187,2)</f>
        <v>0</v>
      </c>
      <c r="BL187" s="18" t="s">
        <v>158</v>
      </c>
      <c r="BM187" s="230" t="s">
        <v>348</v>
      </c>
    </row>
    <row r="188" s="2" customFormat="1">
      <c r="A188" s="39"/>
      <c r="B188" s="40"/>
      <c r="C188" s="219" t="s">
        <v>351</v>
      </c>
      <c r="D188" s="219" t="s">
        <v>153</v>
      </c>
      <c r="E188" s="220" t="s">
        <v>848</v>
      </c>
      <c r="F188" s="221" t="s">
        <v>849</v>
      </c>
      <c r="G188" s="222" t="s">
        <v>215</v>
      </c>
      <c r="H188" s="223">
        <v>6.4089999999999998</v>
      </c>
      <c r="I188" s="224"/>
      <c r="J188" s="225">
        <f>ROUND(I188*H188,2)</f>
        <v>0</v>
      </c>
      <c r="K188" s="221" t="s">
        <v>157</v>
      </c>
      <c r="L188" s="45"/>
      <c r="M188" s="226" t="s">
        <v>1</v>
      </c>
      <c r="N188" s="227" t="s">
        <v>41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158</v>
      </c>
      <c r="AT188" s="230" t="s">
        <v>153</v>
      </c>
      <c r="AU188" s="230" t="s">
        <v>84</v>
      </c>
      <c r="AY188" s="18" t="s">
        <v>151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84</v>
      </c>
      <c r="BK188" s="231">
        <f>ROUND(I188*H188,2)</f>
        <v>0</v>
      </c>
      <c r="BL188" s="18" t="s">
        <v>158</v>
      </c>
      <c r="BM188" s="230" t="s">
        <v>354</v>
      </c>
    </row>
    <row r="189" s="13" customFormat="1">
      <c r="A189" s="13"/>
      <c r="B189" s="232"/>
      <c r="C189" s="233"/>
      <c r="D189" s="234" t="s">
        <v>159</v>
      </c>
      <c r="E189" s="235" t="s">
        <v>1</v>
      </c>
      <c r="F189" s="236" t="s">
        <v>1782</v>
      </c>
      <c r="G189" s="233"/>
      <c r="H189" s="237">
        <v>6.4089999999999998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159</v>
      </c>
      <c r="AU189" s="243" t="s">
        <v>84</v>
      </c>
      <c r="AV189" s="13" t="s">
        <v>86</v>
      </c>
      <c r="AW189" s="13" t="s">
        <v>32</v>
      </c>
      <c r="AX189" s="13" t="s">
        <v>76</v>
      </c>
      <c r="AY189" s="243" t="s">
        <v>151</v>
      </c>
    </row>
    <row r="190" s="14" customFormat="1">
      <c r="A190" s="14"/>
      <c r="B190" s="244"/>
      <c r="C190" s="245"/>
      <c r="D190" s="234" t="s">
        <v>159</v>
      </c>
      <c r="E190" s="246" t="s">
        <v>1</v>
      </c>
      <c r="F190" s="247" t="s">
        <v>161</v>
      </c>
      <c r="G190" s="245"/>
      <c r="H190" s="248">
        <v>6.4089999999999998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159</v>
      </c>
      <c r="AU190" s="254" t="s">
        <v>84</v>
      </c>
      <c r="AV190" s="14" t="s">
        <v>158</v>
      </c>
      <c r="AW190" s="14" t="s">
        <v>32</v>
      </c>
      <c r="AX190" s="14" t="s">
        <v>84</v>
      </c>
      <c r="AY190" s="254" t="s">
        <v>151</v>
      </c>
    </row>
    <row r="191" s="2" customFormat="1" ht="33" customHeight="1">
      <c r="A191" s="39"/>
      <c r="B191" s="40"/>
      <c r="C191" s="219" t="s">
        <v>259</v>
      </c>
      <c r="D191" s="219" t="s">
        <v>153</v>
      </c>
      <c r="E191" s="220" t="s">
        <v>853</v>
      </c>
      <c r="F191" s="221" t="s">
        <v>854</v>
      </c>
      <c r="G191" s="222" t="s">
        <v>215</v>
      </c>
      <c r="H191" s="223">
        <v>0.221</v>
      </c>
      <c r="I191" s="224"/>
      <c r="J191" s="225">
        <f>ROUND(I191*H191,2)</f>
        <v>0</v>
      </c>
      <c r="K191" s="221" t="s">
        <v>157</v>
      </c>
      <c r="L191" s="45"/>
      <c r="M191" s="286" t="s">
        <v>1</v>
      </c>
      <c r="N191" s="287" t="s">
        <v>41</v>
      </c>
      <c r="O191" s="288"/>
      <c r="P191" s="289">
        <f>O191*H191</f>
        <v>0</v>
      </c>
      <c r="Q191" s="289">
        <v>0</v>
      </c>
      <c r="R191" s="289">
        <f>Q191*H191</f>
        <v>0</v>
      </c>
      <c r="S191" s="289">
        <v>0</v>
      </c>
      <c r="T191" s="29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158</v>
      </c>
      <c r="AT191" s="230" t="s">
        <v>153</v>
      </c>
      <c r="AU191" s="230" t="s">
        <v>84</v>
      </c>
      <c r="AY191" s="18" t="s">
        <v>151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84</v>
      </c>
      <c r="BK191" s="231">
        <f>ROUND(I191*H191,2)</f>
        <v>0</v>
      </c>
      <c r="BL191" s="18" t="s">
        <v>158</v>
      </c>
      <c r="BM191" s="230" t="s">
        <v>360</v>
      </c>
    </row>
    <row r="192" s="2" customFormat="1" ht="6.96" customHeight="1">
      <c r="A192" s="39"/>
      <c r="B192" s="67"/>
      <c r="C192" s="68"/>
      <c r="D192" s="68"/>
      <c r="E192" s="68"/>
      <c r="F192" s="68"/>
      <c r="G192" s="68"/>
      <c r="H192" s="68"/>
      <c r="I192" s="68"/>
      <c r="J192" s="68"/>
      <c r="K192" s="68"/>
      <c r="L192" s="45"/>
      <c r="M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</row>
  </sheetData>
  <sheetProtection sheet="1" autoFilter="0" formatColumns="0" formatRows="0" objects="1" scenarios="1" spinCount="100000" saltValue="gehE38Ltm8g8xtdwf0dtwRu8M3sSryjdkP546mfnbr7/vA4mshO66nTy7+5CPv31cWAUGuGnaGmvWtL0e/M2fw==" hashValue="6QhV6hTQpLwWJGrWZXOv8GnnzEKgZ7qd2VMTUGqyWpLPYzrb///1/H2pRW7YaNiD74BRL9IlFAmHAB7skXIwCQ==" algorithmName="SHA-512" password="CC35"/>
  <autoFilter ref="C122:K19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105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 xml:space="preserve"> Třinec ON - Úprava nevyužitých prostor_rozpočet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1783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22. 4. 2021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ROUND((SUM(BE119:BE161)),  2)</f>
        <v>0</v>
      </c>
      <c r="G33" s="39"/>
      <c r="H33" s="39"/>
      <c r="I33" s="156">
        <v>0.20999999999999999</v>
      </c>
      <c r="J33" s="155">
        <f>ROUND(((SUM(BE119:BE161))*I33),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ROUND((SUM(BF119:BF161)),  2)</f>
        <v>0</v>
      </c>
      <c r="G34" s="39"/>
      <c r="H34" s="39"/>
      <c r="I34" s="156">
        <v>0.14999999999999999</v>
      </c>
      <c r="J34" s="155">
        <f>ROUND(((SUM(BF119:BF161))*I34),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ROUND((SUM(BG119:BG161)),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ROUND((SUM(BH119:BH161)),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ROUND((SUM(BI119:BI161)),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 xml:space="preserve"> Třinec ON - Úprava nevyužitých prostor_rozpočet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2204 - 500-VZT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ŽST Třinec</v>
      </c>
      <c r="G89" s="41"/>
      <c r="H89" s="41"/>
      <c r="I89" s="33" t="s">
        <v>22</v>
      </c>
      <c r="J89" s="80" t="str">
        <f>IF(J12="","",J12)</f>
        <v>22. 4. 2021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Správa železnic, s.o., Dlážděná 1003/7, Praha</v>
      </c>
      <c r="G91" s="41"/>
      <c r="H91" s="41"/>
      <c r="I91" s="33" t="s">
        <v>30</v>
      </c>
      <c r="J91" s="37" t="str">
        <f>E21</f>
        <v>PROJEKT STUDIO -Ing. Pavel KRÁTKÝ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109</v>
      </c>
      <c r="D94" s="177"/>
      <c r="E94" s="177"/>
      <c r="F94" s="177"/>
      <c r="G94" s="177"/>
      <c r="H94" s="177"/>
      <c r="I94" s="177"/>
      <c r="J94" s="178" t="s">
        <v>110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111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s="9" customFormat="1" ht="24.96" customHeight="1">
      <c r="A97" s="9"/>
      <c r="B97" s="180"/>
      <c r="C97" s="181"/>
      <c r="D97" s="182" t="s">
        <v>1784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1785</v>
      </c>
      <c r="E98" s="183"/>
      <c r="F98" s="183"/>
      <c r="G98" s="183"/>
      <c r="H98" s="183"/>
      <c r="I98" s="183"/>
      <c r="J98" s="184">
        <f>J152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1525</v>
      </c>
      <c r="E99" s="183"/>
      <c r="F99" s="183"/>
      <c r="G99" s="183"/>
      <c r="H99" s="183"/>
      <c r="I99" s="183"/>
      <c r="J99" s="184">
        <f>J160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136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 xml:space="preserve"> Třinec ON - Úprava nevyužitých prostor_rozpočet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106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2204 - 500-VZT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ŽST Třinec</v>
      </c>
      <c r="G113" s="41"/>
      <c r="H113" s="41"/>
      <c r="I113" s="33" t="s">
        <v>22</v>
      </c>
      <c r="J113" s="80" t="str">
        <f>IF(J12="","",J12)</f>
        <v>22. 4. 2021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5.65" customHeight="1">
      <c r="A115" s="39"/>
      <c r="B115" s="40"/>
      <c r="C115" s="33" t="s">
        <v>24</v>
      </c>
      <c r="D115" s="41"/>
      <c r="E115" s="41"/>
      <c r="F115" s="28" t="str">
        <f>E15</f>
        <v>Správa železnic, s.o., Dlážděná 1003/7, Praha</v>
      </c>
      <c r="G115" s="41"/>
      <c r="H115" s="41"/>
      <c r="I115" s="33" t="s">
        <v>30</v>
      </c>
      <c r="J115" s="37" t="str">
        <f>E21</f>
        <v>PROJEKT STUDIO -Ing. Pavel KRÁTKÝ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33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137</v>
      </c>
      <c r="D118" s="195" t="s">
        <v>61</v>
      </c>
      <c r="E118" s="195" t="s">
        <v>57</v>
      </c>
      <c r="F118" s="195" t="s">
        <v>58</v>
      </c>
      <c r="G118" s="195" t="s">
        <v>138</v>
      </c>
      <c r="H118" s="195" t="s">
        <v>139</v>
      </c>
      <c r="I118" s="195" t="s">
        <v>140</v>
      </c>
      <c r="J118" s="195" t="s">
        <v>110</v>
      </c>
      <c r="K118" s="196" t="s">
        <v>141</v>
      </c>
      <c r="L118" s="197"/>
      <c r="M118" s="101" t="s">
        <v>1</v>
      </c>
      <c r="N118" s="102" t="s">
        <v>40</v>
      </c>
      <c r="O118" s="102" t="s">
        <v>142</v>
      </c>
      <c r="P118" s="102" t="s">
        <v>143</v>
      </c>
      <c r="Q118" s="102" t="s">
        <v>144</v>
      </c>
      <c r="R118" s="102" t="s">
        <v>145</v>
      </c>
      <c r="S118" s="102" t="s">
        <v>146</v>
      </c>
      <c r="T118" s="103" t="s">
        <v>147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148</v>
      </c>
      <c r="D119" s="41"/>
      <c r="E119" s="41"/>
      <c r="F119" s="41"/>
      <c r="G119" s="41"/>
      <c r="H119" s="41"/>
      <c r="I119" s="41"/>
      <c r="J119" s="198">
        <f>BK119</f>
        <v>0</v>
      </c>
      <c r="K119" s="41"/>
      <c r="L119" s="45"/>
      <c r="M119" s="104"/>
      <c r="N119" s="199"/>
      <c r="O119" s="105"/>
      <c r="P119" s="200">
        <f>P120+P152+P160</f>
        <v>0</v>
      </c>
      <c r="Q119" s="105"/>
      <c r="R119" s="200">
        <f>R120+R152+R160</f>
        <v>0</v>
      </c>
      <c r="S119" s="105"/>
      <c r="T119" s="201">
        <f>T120+T152+T160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75</v>
      </c>
      <c r="AU119" s="18" t="s">
        <v>112</v>
      </c>
      <c r="BK119" s="202">
        <f>BK120+BK152+BK160</f>
        <v>0</v>
      </c>
    </row>
    <row r="120" s="12" customFormat="1" ht="25.92" customHeight="1">
      <c r="A120" s="12"/>
      <c r="B120" s="203"/>
      <c r="C120" s="204"/>
      <c r="D120" s="205" t="s">
        <v>75</v>
      </c>
      <c r="E120" s="206" t="s">
        <v>1786</v>
      </c>
      <c r="F120" s="206" t="s">
        <v>1787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SUM(P121:P151)</f>
        <v>0</v>
      </c>
      <c r="Q120" s="211"/>
      <c r="R120" s="212">
        <f>SUM(R121:R151)</f>
        <v>0</v>
      </c>
      <c r="S120" s="211"/>
      <c r="T120" s="213">
        <f>SUM(T121:T151)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86</v>
      </c>
      <c r="AT120" s="215" t="s">
        <v>75</v>
      </c>
      <c r="AU120" s="215" t="s">
        <v>76</v>
      </c>
      <c r="AY120" s="214" t="s">
        <v>151</v>
      </c>
      <c r="BK120" s="216">
        <f>SUM(BK121:BK151)</f>
        <v>0</v>
      </c>
    </row>
    <row r="121" s="2" customFormat="1" ht="16.5" customHeight="1">
      <c r="A121" s="39"/>
      <c r="B121" s="40"/>
      <c r="C121" s="219" t="s">
        <v>84</v>
      </c>
      <c r="D121" s="219" t="s">
        <v>153</v>
      </c>
      <c r="E121" s="220" t="s">
        <v>1788</v>
      </c>
      <c r="F121" s="221" t="s">
        <v>1789</v>
      </c>
      <c r="G121" s="222" t="s">
        <v>244</v>
      </c>
      <c r="H121" s="223">
        <v>6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41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199</v>
      </c>
      <c r="AT121" s="230" t="s">
        <v>153</v>
      </c>
      <c r="AU121" s="230" t="s">
        <v>84</v>
      </c>
      <c r="AY121" s="18" t="s">
        <v>151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84</v>
      </c>
      <c r="BK121" s="231">
        <f>ROUND(I121*H121,2)</f>
        <v>0</v>
      </c>
      <c r="BL121" s="18" t="s">
        <v>199</v>
      </c>
      <c r="BM121" s="230" t="s">
        <v>86</v>
      </c>
    </row>
    <row r="122" s="2" customFormat="1" ht="16.5" customHeight="1">
      <c r="A122" s="39"/>
      <c r="B122" s="40"/>
      <c r="C122" s="219" t="s">
        <v>86</v>
      </c>
      <c r="D122" s="219" t="s">
        <v>153</v>
      </c>
      <c r="E122" s="220" t="s">
        <v>1790</v>
      </c>
      <c r="F122" s="221" t="s">
        <v>1791</v>
      </c>
      <c r="G122" s="222" t="s">
        <v>244</v>
      </c>
      <c r="H122" s="223">
        <v>8</v>
      </c>
      <c r="I122" s="224"/>
      <c r="J122" s="225">
        <f>ROUND(I122*H122,2)</f>
        <v>0</v>
      </c>
      <c r="K122" s="221" t="s">
        <v>1</v>
      </c>
      <c r="L122" s="45"/>
      <c r="M122" s="226" t="s">
        <v>1</v>
      </c>
      <c r="N122" s="227" t="s">
        <v>41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199</v>
      </c>
      <c r="AT122" s="230" t="s">
        <v>153</v>
      </c>
      <c r="AU122" s="230" t="s">
        <v>84</v>
      </c>
      <c r="AY122" s="18" t="s">
        <v>151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84</v>
      </c>
      <c r="BK122" s="231">
        <f>ROUND(I122*H122,2)</f>
        <v>0</v>
      </c>
      <c r="BL122" s="18" t="s">
        <v>199</v>
      </c>
      <c r="BM122" s="230" t="s">
        <v>158</v>
      </c>
    </row>
    <row r="123" s="2" customFormat="1" ht="21.75" customHeight="1">
      <c r="A123" s="39"/>
      <c r="B123" s="40"/>
      <c r="C123" s="219" t="s">
        <v>165</v>
      </c>
      <c r="D123" s="219" t="s">
        <v>153</v>
      </c>
      <c r="E123" s="220" t="s">
        <v>1792</v>
      </c>
      <c r="F123" s="221" t="s">
        <v>1793</v>
      </c>
      <c r="G123" s="222" t="s">
        <v>198</v>
      </c>
      <c r="H123" s="223">
        <v>2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41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199</v>
      </c>
      <c r="AT123" s="230" t="s">
        <v>153</v>
      </c>
      <c r="AU123" s="230" t="s">
        <v>84</v>
      </c>
      <c r="AY123" s="18" t="s">
        <v>151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84</v>
      </c>
      <c r="BK123" s="231">
        <f>ROUND(I123*H123,2)</f>
        <v>0</v>
      </c>
      <c r="BL123" s="18" t="s">
        <v>199</v>
      </c>
      <c r="BM123" s="230" t="s">
        <v>168</v>
      </c>
    </row>
    <row r="124" s="2" customFormat="1">
      <c r="A124" s="39"/>
      <c r="B124" s="40"/>
      <c r="C124" s="219" t="s">
        <v>158</v>
      </c>
      <c r="D124" s="219" t="s">
        <v>153</v>
      </c>
      <c r="E124" s="220" t="s">
        <v>1794</v>
      </c>
      <c r="F124" s="221" t="s">
        <v>1795</v>
      </c>
      <c r="G124" s="222" t="s">
        <v>1000</v>
      </c>
      <c r="H124" s="223">
        <v>2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41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199</v>
      </c>
      <c r="AT124" s="230" t="s">
        <v>153</v>
      </c>
      <c r="AU124" s="230" t="s">
        <v>84</v>
      </c>
      <c r="AY124" s="18" t="s">
        <v>151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84</v>
      </c>
      <c r="BK124" s="231">
        <f>ROUND(I124*H124,2)</f>
        <v>0</v>
      </c>
      <c r="BL124" s="18" t="s">
        <v>199</v>
      </c>
      <c r="BM124" s="230" t="s">
        <v>171</v>
      </c>
    </row>
    <row r="125" s="2" customFormat="1" ht="16.5" customHeight="1">
      <c r="A125" s="39"/>
      <c r="B125" s="40"/>
      <c r="C125" s="219" t="s">
        <v>174</v>
      </c>
      <c r="D125" s="219" t="s">
        <v>153</v>
      </c>
      <c r="E125" s="220" t="s">
        <v>1796</v>
      </c>
      <c r="F125" s="221" t="s">
        <v>1797</v>
      </c>
      <c r="G125" s="222" t="s">
        <v>1000</v>
      </c>
      <c r="H125" s="223">
        <v>1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41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199</v>
      </c>
      <c r="AT125" s="230" t="s">
        <v>153</v>
      </c>
      <c r="AU125" s="230" t="s">
        <v>84</v>
      </c>
      <c r="AY125" s="18" t="s">
        <v>151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199</v>
      </c>
      <c r="BM125" s="230" t="s">
        <v>177</v>
      </c>
    </row>
    <row r="126" s="2" customFormat="1" ht="33" customHeight="1">
      <c r="A126" s="39"/>
      <c r="B126" s="40"/>
      <c r="C126" s="219" t="s">
        <v>168</v>
      </c>
      <c r="D126" s="219" t="s">
        <v>153</v>
      </c>
      <c r="E126" s="220" t="s">
        <v>1798</v>
      </c>
      <c r="F126" s="221" t="s">
        <v>1799</v>
      </c>
      <c r="G126" s="222" t="s">
        <v>1000</v>
      </c>
      <c r="H126" s="223">
        <v>1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199</v>
      </c>
      <c r="AT126" s="230" t="s">
        <v>153</v>
      </c>
      <c r="AU126" s="230" t="s">
        <v>84</v>
      </c>
      <c r="AY126" s="18" t="s">
        <v>151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199</v>
      </c>
      <c r="BM126" s="230" t="s">
        <v>183</v>
      </c>
    </row>
    <row r="127" s="13" customFormat="1">
      <c r="A127" s="13"/>
      <c r="B127" s="232"/>
      <c r="C127" s="233"/>
      <c r="D127" s="234" t="s">
        <v>159</v>
      </c>
      <c r="E127" s="235" t="s">
        <v>1</v>
      </c>
      <c r="F127" s="236" t="s">
        <v>1800</v>
      </c>
      <c r="G127" s="233"/>
      <c r="H127" s="237">
        <v>1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159</v>
      </c>
      <c r="AU127" s="243" t="s">
        <v>84</v>
      </c>
      <c r="AV127" s="13" t="s">
        <v>86</v>
      </c>
      <c r="AW127" s="13" t="s">
        <v>32</v>
      </c>
      <c r="AX127" s="13" t="s">
        <v>76</v>
      </c>
      <c r="AY127" s="243" t="s">
        <v>151</v>
      </c>
    </row>
    <row r="128" s="14" customFormat="1">
      <c r="A128" s="14"/>
      <c r="B128" s="244"/>
      <c r="C128" s="245"/>
      <c r="D128" s="234" t="s">
        <v>159</v>
      </c>
      <c r="E128" s="246" t="s">
        <v>1</v>
      </c>
      <c r="F128" s="247" t="s">
        <v>161</v>
      </c>
      <c r="G128" s="245"/>
      <c r="H128" s="248">
        <v>1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159</v>
      </c>
      <c r="AU128" s="254" t="s">
        <v>84</v>
      </c>
      <c r="AV128" s="14" t="s">
        <v>158</v>
      </c>
      <c r="AW128" s="14" t="s">
        <v>32</v>
      </c>
      <c r="AX128" s="14" t="s">
        <v>84</v>
      </c>
      <c r="AY128" s="254" t="s">
        <v>151</v>
      </c>
    </row>
    <row r="129" s="2" customFormat="1" ht="21.75" customHeight="1">
      <c r="A129" s="39"/>
      <c r="B129" s="40"/>
      <c r="C129" s="219" t="s">
        <v>188</v>
      </c>
      <c r="D129" s="219" t="s">
        <v>153</v>
      </c>
      <c r="E129" s="220" t="s">
        <v>1801</v>
      </c>
      <c r="F129" s="221" t="s">
        <v>1802</v>
      </c>
      <c r="G129" s="222" t="s">
        <v>198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199</v>
      </c>
      <c r="AT129" s="230" t="s">
        <v>153</v>
      </c>
      <c r="AU129" s="230" t="s">
        <v>84</v>
      </c>
      <c r="AY129" s="18" t="s">
        <v>151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199</v>
      </c>
      <c r="BM129" s="230" t="s">
        <v>191</v>
      </c>
    </row>
    <row r="130" s="2" customFormat="1">
      <c r="A130" s="39"/>
      <c r="B130" s="40"/>
      <c r="C130" s="219" t="s">
        <v>171</v>
      </c>
      <c r="D130" s="219" t="s">
        <v>153</v>
      </c>
      <c r="E130" s="220" t="s">
        <v>1803</v>
      </c>
      <c r="F130" s="221" t="s">
        <v>1804</v>
      </c>
      <c r="G130" s="222" t="s">
        <v>198</v>
      </c>
      <c r="H130" s="223">
        <v>1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41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199</v>
      </c>
      <c r="AT130" s="230" t="s">
        <v>153</v>
      </c>
      <c r="AU130" s="230" t="s">
        <v>84</v>
      </c>
      <c r="AY130" s="18" t="s">
        <v>151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199</v>
      </c>
      <c r="BM130" s="230" t="s">
        <v>199</v>
      </c>
    </row>
    <row r="131" s="15" customFormat="1">
      <c r="A131" s="15"/>
      <c r="B131" s="255"/>
      <c r="C131" s="256"/>
      <c r="D131" s="234" t="s">
        <v>159</v>
      </c>
      <c r="E131" s="257" t="s">
        <v>1</v>
      </c>
      <c r="F131" s="258" t="s">
        <v>1805</v>
      </c>
      <c r="G131" s="256"/>
      <c r="H131" s="257" t="s">
        <v>1</v>
      </c>
      <c r="I131" s="259"/>
      <c r="J131" s="256"/>
      <c r="K131" s="256"/>
      <c r="L131" s="260"/>
      <c r="M131" s="261"/>
      <c r="N131" s="262"/>
      <c r="O131" s="262"/>
      <c r="P131" s="262"/>
      <c r="Q131" s="262"/>
      <c r="R131" s="262"/>
      <c r="S131" s="262"/>
      <c r="T131" s="26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4" t="s">
        <v>159</v>
      </c>
      <c r="AU131" s="264" t="s">
        <v>84</v>
      </c>
      <c r="AV131" s="15" t="s">
        <v>84</v>
      </c>
      <c r="AW131" s="15" t="s">
        <v>32</v>
      </c>
      <c r="AX131" s="15" t="s">
        <v>76</v>
      </c>
      <c r="AY131" s="264" t="s">
        <v>151</v>
      </c>
    </row>
    <row r="132" s="15" customFormat="1">
      <c r="A132" s="15"/>
      <c r="B132" s="255"/>
      <c r="C132" s="256"/>
      <c r="D132" s="234" t="s">
        <v>159</v>
      </c>
      <c r="E132" s="257" t="s">
        <v>1</v>
      </c>
      <c r="F132" s="258" t="s">
        <v>1806</v>
      </c>
      <c r="G132" s="256"/>
      <c r="H132" s="257" t="s">
        <v>1</v>
      </c>
      <c r="I132" s="259"/>
      <c r="J132" s="256"/>
      <c r="K132" s="256"/>
      <c r="L132" s="260"/>
      <c r="M132" s="261"/>
      <c r="N132" s="262"/>
      <c r="O132" s="262"/>
      <c r="P132" s="262"/>
      <c r="Q132" s="262"/>
      <c r="R132" s="262"/>
      <c r="S132" s="262"/>
      <c r="T132" s="263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4" t="s">
        <v>159</v>
      </c>
      <c r="AU132" s="264" t="s">
        <v>84</v>
      </c>
      <c r="AV132" s="15" t="s">
        <v>84</v>
      </c>
      <c r="AW132" s="15" t="s">
        <v>32</v>
      </c>
      <c r="AX132" s="15" t="s">
        <v>76</v>
      </c>
      <c r="AY132" s="264" t="s">
        <v>151</v>
      </c>
    </row>
    <row r="133" s="13" customFormat="1">
      <c r="A133" s="13"/>
      <c r="B133" s="232"/>
      <c r="C133" s="233"/>
      <c r="D133" s="234" t="s">
        <v>159</v>
      </c>
      <c r="E133" s="235" t="s">
        <v>1</v>
      </c>
      <c r="F133" s="236" t="s">
        <v>1632</v>
      </c>
      <c r="G133" s="233"/>
      <c r="H133" s="237">
        <v>1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159</v>
      </c>
      <c r="AU133" s="243" t="s">
        <v>84</v>
      </c>
      <c r="AV133" s="13" t="s">
        <v>86</v>
      </c>
      <c r="AW133" s="13" t="s">
        <v>32</v>
      </c>
      <c r="AX133" s="13" t="s">
        <v>76</v>
      </c>
      <c r="AY133" s="243" t="s">
        <v>151</v>
      </c>
    </row>
    <row r="134" s="14" customFormat="1">
      <c r="A134" s="14"/>
      <c r="B134" s="244"/>
      <c r="C134" s="245"/>
      <c r="D134" s="234" t="s">
        <v>159</v>
      </c>
      <c r="E134" s="246" t="s">
        <v>1</v>
      </c>
      <c r="F134" s="247" t="s">
        <v>161</v>
      </c>
      <c r="G134" s="245"/>
      <c r="H134" s="248">
        <v>1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159</v>
      </c>
      <c r="AU134" s="254" t="s">
        <v>84</v>
      </c>
      <c r="AV134" s="14" t="s">
        <v>158</v>
      </c>
      <c r="AW134" s="14" t="s">
        <v>32</v>
      </c>
      <c r="AX134" s="14" t="s">
        <v>84</v>
      </c>
      <c r="AY134" s="254" t="s">
        <v>151</v>
      </c>
    </row>
    <row r="135" s="2" customFormat="1">
      <c r="A135" s="39"/>
      <c r="B135" s="40"/>
      <c r="C135" s="219" t="s">
        <v>202</v>
      </c>
      <c r="D135" s="219" t="s">
        <v>153</v>
      </c>
      <c r="E135" s="220" t="s">
        <v>1807</v>
      </c>
      <c r="F135" s="221" t="s">
        <v>1808</v>
      </c>
      <c r="G135" s="222" t="s">
        <v>198</v>
      </c>
      <c r="H135" s="223">
        <v>1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199</v>
      </c>
      <c r="AT135" s="230" t="s">
        <v>153</v>
      </c>
      <c r="AU135" s="230" t="s">
        <v>84</v>
      </c>
      <c r="AY135" s="18" t="s">
        <v>151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0</v>
      </c>
      <c r="BL135" s="18" t="s">
        <v>199</v>
      </c>
      <c r="BM135" s="230" t="s">
        <v>205</v>
      </c>
    </row>
    <row r="136" s="15" customFormat="1">
      <c r="A136" s="15"/>
      <c r="B136" s="255"/>
      <c r="C136" s="256"/>
      <c r="D136" s="234" t="s">
        <v>159</v>
      </c>
      <c r="E136" s="257" t="s">
        <v>1</v>
      </c>
      <c r="F136" s="258" t="s">
        <v>1809</v>
      </c>
      <c r="G136" s="256"/>
      <c r="H136" s="257" t="s">
        <v>1</v>
      </c>
      <c r="I136" s="259"/>
      <c r="J136" s="256"/>
      <c r="K136" s="256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159</v>
      </c>
      <c r="AU136" s="264" t="s">
        <v>84</v>
      </c>
      <c r="AV136" s="15" t="s">
        <v>84</v>
      </c>
      <c r="AW136" s="15" t="s">
        <v>32</v>
      </c>
      <c r="AX136" s="15" t="s">
        <v>76</v>
      </c>
      <c r="AY136" s="264" t="s">
        <v>151</v>
      </c>
    </row>
    <row r="137" s="15" customFormat="1">
      <c r="A137" s="15"/>
      <c r="B137" s="255"/>
      <c r="C137" s="256"/>
      <c r="D137" s="234" t="s">
        <v>159</v>
      </c>
      <c r="E137" s="257" t="s">
        <v>1</v>
      </c>
      <c r="F137" s="258" t="s">
        <v>1810</v>
      </c>
      <c r="G137" s="256"/>
      <c r="H137" s="257" t="s">
        <v>1</v>
      </c>
      <c r="I137" s="259"/>
      <c r="J137" s="256"/>
      <c r="K137" s="256"/>
      <c r="L137" s="260"/>
      <c r="M137" s="261"/>
      <c r="N137" s="262"/>
      <c r="O137" s="262"/>
      <c r="P137" s="262"/>
      <c r="Q137" s="262"/>
      <c r="R137" s="262"/>
      <c r="S137" s="262"/>
      <c r="T137" s="26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4" t="s">
        <v>159</v>
      </c>
      <c r="AU137" s="264" t="s">
        <v>84</v>
      </c>
      <c r="AV137" s="15" t="s">
        <v>84</v>
      </c>
      <c r="AW137" s="15" t="s">
        <v>32</v>
      </c>
      <c r="AX137" s="15" t="s">
        <v>76</v>
      </c>
      <c r="AY137" s="264" t="s">
        <v>151</v>
      </c>
    </row>
    <row r="138" s="13" customFormat="1">
      <c r="A138" s="13"/>
      <c r="B138" s="232"/>
      <c r="C138" s="233"/>
      <c r="D138" s="234" t="s">
        <v>159</v>
      </c>
      <c r="E138" s="235" t="s">
        <v>1</v>
      </c>
      <c r="F138" s="236" t="s">
        <v>1632</v>
      </c>
      <c r="G138" s="233"/>
      <c r="H138" s="237">
        <v>1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159</v>
      </c>
      <c r="AU138" s="243" t="s">
        <v>84</v>
      </c>
      <c r="AV138" s="13" t="s">
        <v>86</v>
      </c>
      <c r="AW138" s="13" t="s">
        <v>32</v>
      </c>
      <c r="AX138" s="13" t="s">
        <v>76</v>
      </c>
      <c r="AY138" s="243" t="s">
        <v>151</v>
      </c>
    </row>
    <row r="139" s="14" customFormat="1">
      <c r="A139" s="14"/>
      <c r="B139" s="244"/>
      <c r="C139" s="245"/>
      <c r="D139" s="234" t="s">
        <v>159</v>
      </c>
      <c r="E139" s="246" t="s">
        <v>1</v>
      </c>
      <c r="F139" s="247" t="s">
        <v>161</v>
      </c>
      <c r="G139" s="245"/>
      <c r="H139" s="248">
        <v>1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159</v>
      </c>
      <c r="AU139" s="254" t="s">
        <v>84</v>
      </c>
      <c r="AV139" s="14" t="s">
        <v>158</v>
      </c>
      <c r="AW139" s="14" t="s">
        <v>32</v>
      </c>
      <c r="AX139" s="14" t="s">
        <v>84</v>
      </c>
      <c r="AY139" s="254" t="s">
        <v>151</v>
      </c>
    </row>
    <row r="140" s="2" customFormat="1" ht="33" customHeight="1">
      <c r="A140" s="39"/>
      <c r="B140" s="40"/>
      <c r="C140" s="219" t="s">
        <v>177</v>
      </c>
      <c r="D140" s="219" t="s">
        <v>153</v>
      </c>
      <c r="E140" s="220" t="s">
        <v>1811</v>
      </c>
      <c r="F140" s="221" t="s">
        <v>1812</v>
      </c>
      <c r="G140" s="222" t="s">
        <v>1000</v>
      </c>
      <c r="H140" s="223">
        <v>2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41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199</v>
      </c>
      <c r="AT140" s="230" t="s">
        <v>153</v>
      </c>
      <c r="AU140" s="230" t="s">
        <v>84</v>
      </c>
      <c r="AY140" s="18" t="s">
        <v>151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84</v>
      </c>
      <c r="BK140" s="231">
        <f>ROUND(I140*H140,2)</f>
        <v>0</v>
      </c>
      <c r="BL140" s="18" t="s">
        <v>199</v>
      </c>
      <c r="BM140" s="230" t="s">
        <v>210</v>
      </c>
    </row>
    <row r="141" s="13" customFormat="1">
      <c r="A141" s="13"/>
      <c r="B141" s="232"/>
      <c r="C141" s="233"/>
      <c r="D141" s="234" t="s">
        <v>159</v>
      </c>
      <c r="E141" s="235" t="s">
        <v>1</v>
      </c>
      <c r="F141" s="236" t="s">
        <v>1813</v>
      </c>
      <c r="G141" s="233"/>
      <c r="H141" s="237">
        <v>2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159</v>
      </c>
      <c r="AU141" s="243" t="s">
        <v>84</v>
      </c>
      <c r="AV141" s="13" t="s">
        <v>86</v>
      </c>
      <c r="AW141" s="13" t="s">
        <v>32</v>
      </c>
      <c r="AX141" s="13" t="s">
        <v>76</v>
      </c>
      <c r="AY141" s="243" t="s">
        <v>151</v>
      </c>
    </row>
    <row r="142" s="14" customFormat="1">
      <c r="A142" s="14"/>
      <c r="B142" s="244"/>
      <c r="C142" s="245"/>
      <c r="D142" s="234" t="s">
        <v>159</v>
      </c>
      <c r="E142" s="246" t="s">
        <v>1</v>
      </c>
      <c r="F142" s="247" t="s">
        <v>161</v>
      </c>
      <c r="G142" s="245"/>
      <c r="H142" s="248">
        <v>2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159</v>
      </c>
      <c r="AU142" s="254" t="s">
        <v>84</v>
      </c>
      <c r="AV142" s="14" t="s">
        <v>158</v>
      </c>
      <c r="AW142" s="14" t="s">
        <v>32</v>
      </c>
      <c r="AX142" s="14" t="s">
        <v>84</v>
      </c>
      <c r="AY142" s="254" t="s">
        <v>151</v>
      </c>
    </row>
    <row r="143" s="2" customFormat="1">
      <c r="A143" s="39"/>
      <c r="B143" s="40"/>
      <c r="C143" s="219" t="s">
        <v>212</v>
      </c>
      <c r="D143" s="219" t="s">
        <v>153</v>
      </c>
      <c r="E143" s="220" t="s">
        <v>1814</v>
      </c>
      <c r="F143" s="221" t="s">
        <v>1815</v>
      </c>
      <c r="G143" s="222" t="s">
        <v>1816</v>
      </c>
      <c r="H143" s="223">
        <v>1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41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199</v>
      </c>
      <c r="AT143" s="230" t="s">
        <v>153</v>
      </c>
      <c r="AU143" s="230" t="s">
        <v>84</v>
      </c>
      <c r="AY143" s="18" t="s">
        <v>151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199</v>
      </c>
      <c r="BM143" s="230" t="s">
        <v>216</v>
      </c>
    </row>
    <row r="144" s="13" customFormat="1">
      <c r="A144" s="13"/>
      <c r="B144" s="232"/>
      <c r="C144" s="233"/>
      <c r="D144" s="234" t="s">
        <v>159</v>
      </c>
      <c r="E144" s="235" t="s">
        <v>1</v>
      </c>
      <c r="F144" s="236" t="s">
        <v>1817</v>
      </c>
      <c r="G144" s="233"/>
      <c r="H144" s="237">
        <v>1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159</v>
      </c>
      <c r="AU144" s="243" t="s">
        <v>84</v>
      </c>
      <c r="AV144" s="13" t="s">
        <v>86</v>
      </c>
      <c r="AW144" s="13" t="s">
        <v>32</v>
      </c>
      <c r="AX144" s="13" t="s">
        <v>76</v>
      </c>
      <c r="AY144" s="243" t="s">
        <v>151</v>
      </c>
    </row>
    <row r="145" s="14" customFormat="1">
      <c r="A145" s="14"/>
      <c r="B145" s="244"/>
      <c r="C145" s="245"/>
      <c r="D145" s="234" t="s">
        <v>159</v>
      </c>
      <c r="E145" s="246" t="s">
        <v>1</v>
      </c>
      <c r="F145" s="247" t="s">
        <v>161</v>
      </c>
      <c r="G145" s="245"/>
      <c r="H145" s="248">
        <v>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159</v>
      </c>
      <c r="AU145" s="254" t="s">
        <v>84</v>
      </c>
      <c r="AV145" s="14" t="s">
        <v>158</v>
      </c>
      <c r="AW145" s="14" t="s">
        <v>32</v>
      </c>
      <c r="AX145" s="14" t="s">
        <v>84</v>
      </c>
      <c r="AY145" s="254" t="s">
        <v>151</v>
      </c>
    </row>
    <row r="146" s="2" customFormat="1">
      <c r="A146" s="39"/>
      <c r="B146" s="40"/>
      <c r="C146" s="219" t="s">
        <v>183</v>
      </c>
      <c r="D146" s="219" t="s">
        <v>153</v>
      </c>
      <c r="E146" s="220" t="s">
        <v>1818</v>
      </c>
      <c r="F146" s="221" t="s">
        <v>1819</v>
      </c>
      <c r="G146" s="222" t="s">
        <v>1000</v>
      </c>
      <c r="H146" s="223">
        <v>1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41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199</v>
      </c>
      <c r="AT146" s="230" t="s">
        <v>153</v>
      </c>
      <c r="AU146" s="230" t="s">
        <v>84</v>
      </c>
      <c r="AY146" s="18" t="s">
        <v>151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84</v>
      </c>
      <c r="BK146" s="231">
        <f>ROUND(I146*H146,2)</f>
        <v>0</v>
      </c>
      <c r="BL146" s="18" t="s">
        <v>199</v>
      </c>
      <c r="BM146" s="230" t="s">
        <v>222</v>
      </c>
    </row>
    <row r="147" s="2" customFormat="1">
      <c r="A147" s="39"/>
      <c r="B147" s="40"/>
      <c r="C147" s="219" t="s">
        <v>224</v>
      </c>
      <c r="D147" s="219" t="s">
        <v>153</v>
      </c>
      <c r="E147" s="220" t="s">
        <v>1820</v>
      </c>
      <c r="F147" s="221" t="s">
        <v>1821</v>
      </c>
      <c r="G147" s="222" t="s">
        <v>1822</v>
      </c>
      <c r="H147" s="223">
        <v>15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199</v>
      </c>
      <c r="AT147" s="230" t="s">
        <v>153</v>
      </c>
      <c r="AU147" s="230" t="s">
        <v>84</v>
      </c>
      <c r="AY147" s="18" t="s">
        <v>151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199</v>
      </c>
      <c r="BM147" s="230" t="s">
        <v>227</v>
      </c>
    </row>
    <row r="148" s="15" customFormat="1">
      <c r="A148" s="15"/>
      <c r="B148" s="255"/>
      <c r="C148" s="256"/>
      <c r="D148" s="234" t="s">
        <v>159</v>
      </c>
      <c r="E148" s="257" t="s">
        <v>1</v>
      </c>
      <c r="F148" s="258" t="s">
        <v>1823</v>
      </c>
      <c r="G148" s="256"/>
      <c r="H148" s="257" t="s">
        <v>1</v>
      </c>
      <c r="I148" s="259"/>
      <c r="J148" s="256"/>
      <c r="K148" s="256"/>
      <c r="L148" s="260"/>
      <c r="M148" s="261"/>
      <c r="N148" s="262"/>
      <c r="O148" s="262"/>
      <c r="P148" s="262"/>
      <c r="Q148" s="262"/>
      <c r="R148" s="262"/>
      <c r="S148" s="262"/>
      <c r="T148" s="26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4" t="s">
        <v>159</v>
      </c>
      <c r="AU148" s="264" t="s">
        <v>84</v>
      </c>
      <c r="AV148" s="15" t="s">
        <v>84</v>
      </c>
      <c r="AW148" s="15" t="s">
        <v>32</v>
      </c>
      <c r="AX148" s="15" t="s">
        <v>76</v>
      </c>
      <c r="AY148" s="264" t="s">
        <v>151</v>
      </c>
    </row>
    <row r="149" s="13" customFormat="1">
      <c r="A149" s="13"/>
      <c r="B149" s="232"/>
      <c r="C149" s="233"/>
      <c r="D149" s="234" t="s">
        <v>159</v>
      </c>
      <c r="E149" s="235" t="s">
        <v>1</v>
      </c>
      <c r="F149" s="236" t="s">
        <v>1559</v>
      </c>
      <c r="G149" s="233"/>
      <c r="H149" s="237">
        <v>15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159</v>
      </c>
      <c r="AU149" s="243" t="s">
        <v>84</v>
      </c>
      <c r="AV149" s="13" t="s">
        <v>86</v>
      </c>
      <c r="AW149" s="13" t="s">
        <v>32</v>
      </c>
      <c r="AX149" s="13" t="s">
        <v>76</v>
      </c>
      <c r="AY149" s="243" t="s">
        <v>151</v>
      </c>
    </row>
    <row r="150" s="14" customFormat="1">
      <c r="A150" s="14"/>
      <c r="B150" s="244"/>
      <c r="C150" s="245"/>
      <c r="D150" s="234" t="s">
        <v>159</v>
      </c>
      <c r="E150" s="246" t="s">
        <v>1</v>
      </c>
      <c r="F150" s="247" t="s">
        <v>161</v>
      </c>
      <c r="G150" s="245"/>
      <c r="H150" s="248">
        <v>15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159</v>
      </c>
      <c r="AU150" s="254" t="s">
        <v>84</v>
      </c>
      <c r="AV150" s="14" t="s">
        <v>158</v>
      </c>
      <c r="AW150" s="14" t="s">
        <v>32</v>
      </c>
      <c r="AX150" s="14" t="s">
        <v>84</v>
      </c>
      <c r="AY150" s="254" t="s">
        <v>151</v>
      </c>
    </row>
    <row r="151" s="2" customFormat="1">
      <c r="A151" s="39"/>
      <c r="B151" s="40"/>
      <c r="C151" s="219" t="s">
        <v>191</v>
      </c>
      <c r="D151" s="219" t="s">
        <v>153</v>
      </c>
      <c r="E151" s="220" t="s">
        <v>1824</v>
      </c>
      <c r="F151" s="221" t="s">
        <v>1825</v>
      </c>
      <c r="G151" s="222" t="s">
        <v>1826</v>
      </c>
      <c r="H151" s="291"/>
      <c r="I151" s="224"/>
      <c r="J151" s="225">
        <f>ROUND(I151*H151,2)</f>
        <v>0</v>
      </c>
      <c r="K151" s="221" t="s">
        <v>157</v>
      </c>
      <c r="L151" s="45"/>
      <c r="M151" s="226" t="s">
        <v>1</v>
      </c>
      <c r="N151" s="227" t="s">
        <v>41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199</v>
      </c>
      <c r="AT151" s="230" t="s">
        <v>153</v>
      </c>
      <c r="AU151" s="230" t="s">
        <v>84</v>
      </c>
      <c r="AY151" s="18" t="s">
        <v>151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84</v>
      </c>
      <c r="BK151" s="231">
        <f>ROUND(I151*H151,2)</f>
        <v>0</v>
      </c>
      <c r="BL151" s="18" t="s">
        <v>199</v>
      </c>
      <c r="BM151" s="230" t="s">
        <v>233</v>
      </c>
    </row>
    <row r="152" s="12" customFormat="1" ht="25.92" customHeight="1">
      <c r="A152" s="12"/>
      <c r="B152" s="203"/>
      <c r="C152" s="204"/>
      <c r="D152" s="205" t="s">
        <v>75</v>
      </c>
      <c r="E152" s="206" t="s">
        <v>1827</v>
      </c>
      <c r="F152" s="206" t="s">
        <v>1828</v>
      </c>
      <c r="G152" s="204"/>
      <c r="H152" s="204"/>
      <c r="I152" s="207"/>
      <c r="J152" s="208">
        <f>BK152</f>
        <v>0</v>
      </c>
      <c r="K152" s="204"/>
      <c r="L152" s="209"/>
      <c r="M152" s="210"/>
      <c r="N152" s="211"/>
      <c r="O152" s="211"/>
      <c r="P152" s="212">
        <f>SUM(P153:P159)</f>
        <v>0</v>
      </c>
      <c r="Q152" s="211"/>
      <c r="R152" s="212">
        <f>SUM(R153:R159)</f>
        <v>0</v>
      </c>
      <c r="S152" s="211"/>
      <c r="T152" s="213">
        <f>SUM(T153:T159)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84</v>
      </c>
      <c r="AT152" s="215" t="s">
        <v>75</v>
      </c>
      <c r="AU152" s="215" t="s">
        <v>76</v>
      </c>
      <c r="AY152" s="214" t="s">
        <v>151</v>
      </c>
      <c r="BK152" s="216">
        <f>SUM(BK153:BK159)</f>
        <v>0</v>
      </c>
    </row>
    <row r="153" s="2" customFormat="1">
      <c r="A153" s="39"/>
      <c r="B153" s="40"/>
      <c r="C153" s="219" t="s">
        <v>8</v>
      </c>
      <c r="D153" s="219" t="s">
        <v>153</v>
      </c>
      <c r="E153" s="220" t="s">
        <v>1829</v>
      </c>
      <c r="F153" s="221" t="s">
        <v>1830</v>
      </c>
      <c r="G153" s="222" t="s">
        <v>244</v>
      </c>
      <c r="H153" s="223">
        <v>90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41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158</v>
      </c>
      <c r="AT153" s="230" t="s">
        <v>153</v>
      </c>
      <c r="AU153" s="230" t="s">
        <v>84</v>
      </c>
      <c r="AY153" s="18" t="s">
        <v>151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158</v>
      </c>
      <c r="BM153" s="230" t="s">
        <v>238</v>
      </c>
    </row>
    <row r="154" s="2" customFormat="1">
      <c r="A154" s="39"/>
      <c r="B154" s="40"/>
      <c r="C154" s="219" t="s">
        <v>199</v>
      </c>
      <c r="D154" s="219" t="s">
        <v>153</v>
      </c>
      <c r="E154" s="220" t="s">
        <v>1831</v>
      </c>
      <c r="F154" s="221" t="s">
        <v>1832</v>
      </c>
      <c r="G154" s="222" t="s">
        <v>244</v>
      </c>
      <c r="H154" s="223">
        <v>90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41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158</v>
      </c>
      <c r="AT154" s="230" t="s">
        <v>153</v>
      </c>
      <c r="AU154" s="230" t="s">
        <v>84</v>
      </c>
      <c r="AY154" s="18" t="s">
        <v>151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84</v>
      </c>
      <c r="BK154" s="231">
        <f>ROUND(I154*H154,2)</f>
        <v>0</v>
      </c>
      <c r="BL154" s="18" t="s">
        <v>158</v>
      </c>
      <c r="BM154" s="230" t="s">
        <v>245</v>
      </c>
    </row>
    <row r="155" s="2" customFormat="1" ht="16.5" customHeight="1">
      <c r="A155" s="39"/>
      <c r="B155" s="40"/>
      <c r="C155" s="219" t="s">
        <v>256</v>
      </c>
      <c r="D155" s="219" t="s">
        <v>153</v>
      </c>
      <c r="E155" s="220" t="s">
        <v>1833</v>
      </c>
      <c r="F155" s="221" t="s">
        <v>1834</v>
      </c>
      <c r="G155" s="222" t="s">
        <v>244</v>
      </c>
      <c r="H155" s="223">
        <v>180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41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158</v>
      </c>
      <c r="AT155" s="230" t="s">
        <v>153</v>
      </c>
      <c r="AU155" s="230" t="s">
        <v>84</v>
      </c>
      <c r="AY155" s="18" t="s">
        <v>151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158</v>
      </c>
      <c r="BM155" s="230" t="s">
        <v>259</v>
      </c>
    </row>
    <row r="156" s="2" customFormat="1">
      <c r="A156" s="39"/>
      <c r="B156" s="40"/>
      <c r="C156" s="219" t="s">
        <v>205</v>
      </c>
      <c r="D156" s="219" t="s">
        <v>153</v>
      </c>
      <c r="E156" s="220" t="s">
        <v>1835</v>
      </c>
      <c r="F156" s="221" t="s">
        <v>1836</v>
      </c>
      <c r="G156" s="222" t="s">
        <v>1816</v>
      </c>
      <c r="H156" s="223">
        <v>1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41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158</v>
      </c>
      <c r="AT156" s="230" t="s">
        <v>153</v>
      </c>
      <c r="AU156" s="230" t="s">
        <v>84</v>
      </c>
      <c r="AY156" s="18" t="s">
        <v>151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84</v>
      </c>
      <c r="BK156" s="231">
        <f>ROUND(I156*H156,2)</f>
        <v>0</v>
      </c>
      <c r="BL156" s="18" t="s">
        <v>158</v>
      </c>
      <c r="BM156" s="230" t="s">
        <v>267</v>
      </c>
    </row>
    <row r="157" s="15" customFormat="1">
      <c r="A157" s="15"/>
      <c r="B157" s="255"/>
      <c r="C157" s="256"/>
      <c r="D157" s="234" t="s">
        <v>159</v>
      </c>
      <c r="E157" s="257" t="s">
        <v>1</v>
      </c>
      <c r="F157" s="258" t="s">
        <v>1837</v>
      </c>
      <c r="G157" s="256"/>
      <c r="H157" s="257" t="s">
        <v>1</v>
      </c>
      <c r="I157" s="259"/>
      <c r="J157" s="256"/>
      <c r="K157" s="256"/>
      <c r="L157" s="260"/>
      <c r="M157" s="261"/>
      <c r="N157" s="262"/>
      <c r="O157" s="262"/>
      <c r="P157" s="262"/>
      <c r="Q157" s="262"/>
      <c r="R157" s="262"/>
      <c r="S157" s="262"/>
      <c r="T157" s="26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4" t="s">
        <v>159</v>
      </c>
      <c r="AU157" s="264" t="s">
        <v>84</v>
      </c>
      <c r="AV157" s="15" t="s">
        <v>84</v>
      </c>
      <c r="AW157" s="15" t="s">
        <v>32</v>
      </c>
      <c r="AX157" s="15" t="s">
        <v>76</v>
      </c>
      <c r="AY157" s="264" t="s">
        <v>151</v>
      </c>
    </row>
    <row r="158" s="13" customFormat="1">
      <c r="A158" s="13"/>
      <c r="B158" s="232"/>
      <c r="C158" s="233"/>
      <c r="D158" s="234" t="s">
        <v>159</v>
      </c>
      <c r="E158" s="235" t="s">
        <v>1</v>
      </c>
      <c r="F158" s="236" t="s">
        <v>1632</v>
      </c>
      <c r="G158" s="233"/>
      <c r="H158" s="237">
        <v>1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159</v>
      </c>
      <c r="AU158" s="243" t="s">
        <v>84</v>
      </c>
      <c r="AV158" s="13" t="s">
        <v>86</v>
      </c>
      <c r="AW158" s="13" t="s">
        <v>32</v>
      </c>
      <c r="AX158" s="13" t="s">
        <v>76</v>
      </c>
      <c r="AY158" s="243" t="s">
        <v>151</v>
      </c>
    </row>
    <row r="159" s="14" customFormat="1">
      <c r="A159" s="14"/>
      <c r="B159" s="244"/>
      <c r="C159" s="245"/>
      <c r="D159" s="234" t="s">
        <v>159</v>
      </c>
      <c r="E159" s="246" t="s">
        <v>1</v>
      </c>
      <c r="F159" s="247" t="s">
        <v>161</v>
      </c>
      <c r="G159" s="245"/>
      <c r="H159" s="248">
        <v>1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159</v>
      </c>
      <c r="AU159" s="254" t="s">
        <v>84</v>
      </c>
      <c r="AV159" s="14" t="s">
        <v>158</v>
      </c>
      <c r="AW159" s="14" t="s">
        <v>32</v>
      </c>
      <c r="AX159" s="14" t="s">
        <v>84</v>
      </c>
      <c r="AY159" s="254" t="s">
        <v>151</v>
      </c>
    </row>
    <row r="160" s="12" customFormat="1" ht="25.92" customHeight="1">
      <c r="A160" s="12"/>
      <c r="B160" s="203"/>
      <c r="C160" s="204"/>
      <c r="D160" s="205" t="s">
        <v>75</v>
      </c>
      <c r="E160" s="206" t="s">
        <v>1539</v>
      </c>
      <c r="F160" s="206" t="s">
        <v>1540</v>
      </c>
      <c r="G160" s="204"/>
      <c r="H160" s="204"/>
      <c r="I160" s="207"/>
      <c r="J160" s="208">
        <f>BK160</f>
        <v>0</v>
      </c>
      <c r="K160" s="204"/>
      <c r="L160" s="209"/>
      <c r="M160" s="210"/>
      <c r="N160" s="211"/>
      <c r="O160" s="211"/>
      <c r="P160" s="212">
        <f>P161</f>
        <v>0</v>
      </c>
      <c r="Q160" s="211"/>
      <c r="R160" s="212">
        <f>R161</f>
        <v>0</v>
      </c>
      <c r="S160" s="211"/>
      <c r="T160" s="213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4" t="s">
        <v>84</v>
      </c>
      <c r="AT160" s="215" t="s">
        <v>75</v>
      </c>
      <c r="AU160" s="215" t="s">
        <v>76</v>
      </c>
      <c r="AY160" s="214" t="s">
        <v>151</v>
      </c>
      <c r="BK160" s="216">
        <f>BK161</f>
        <v>0</v>
      </c>
    </row>
    <row r="161" s="2" customFormat="1">
      <c r="A161" s="39"/>
      <c r="B161" s="40"/>
      <c r="C161" s="219" t="s">
        <v>269</v>
      </c>
      <c r="D161" s="219" t="s">
        <v>153</v>
      </c>
      <c r="E161" s="220" t="s">
        <v>1838</v>
      </c>
      <c r="F161" s="221" t="s">
        <v>1781</v>
      </c>
      <c r="G161" s="222" t="s">
        <v>318</v>
      </c>
      <c r="H161" s="223">
        <v>20</v>
      </c>
      <c r="I161" s="224"/>
      <c r="J161" s="225">
        <f>ROUND(I161*H161,2)</f>
        <v>0</v>
      </c>
      <c r="K161" s="221" t="s">
        <v>1</v>
      </c>
      <c r="L161" s="45"/>
      <c r="M161" s="286" t="s">
        <v>1</v>
      </c>
      <c r="N161" s="287" t="s">
        <v>41</v>
      </c>
      <c r="O161" s="288"/>
      <c r="P161" s="289">
        <f>O161*H161</f>
        <v>0</v>
      </c>
      <c r="Q161" s="289">
        <v>0</v>
      </c>
      <c r="R161" s="289">
        <f>Q161*H161</f>
        <v>0</v>
      </c>
      <c r="S161" s="289">
        <v>0</v>
      </c>
      <c r="T161" s="29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158</v>
      </c>
      <c r="AT161" s="230" t="s">
        <v>153</v>
      </c>
      <c r="AU161" s="230" t="s">
        <v>84</v>
      </c>
      <c r="AY161" s="18" t="s">
        <v>151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84</v>
      </c>
      <c r="BK161" s="231">
        <f>ROUND(I161*H161,2)</f>
        <v>0</v>
      </c>
      <c r="BL161" s="18" t="s">
        <v>158</v>
      </c>
      <c r="BM161" s="230" t="s">
        <v>272</v>
      </c>
    </row>
    <row r="162" s="2" customFormat="1" ht="6.96" customHeight="1">
      <c r="A162" s="39"/>
      <c r="B162" s="67"/>
      <c r="C162" s="68"/>
      <c r="D162" s="68"/>
      <c r="E162" s="68"/>
      <c r="F162" s="68"/>
      <c r="G162" s="68"/>
      <c r="H162" s="68"/>
      <c r="I162" s="68"/>
      <c r="J162" s="68"/>
      <c r="K162" s="68"/>
      <c r="L162" s="45"/>
      <c r="M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</row>
  </sheetData>
  <sheetProtection sheet="1" autoFilter="0" formatColumns="0" formatRows="0" objects="1" scenarios="1" spinCount="100000" saltValue="cCeKj5ABiu1RJs35JuTTonJCTZnZA3RCp4a5Ztp4U5R4s3NbsPIntV+btCFE6MVP8Ral0W6sCNJW0DPfbycHuA==" hashValue="uPsNbfglbq16ZMMCS7rM4aOY04G3Id5HYjmcGlRjcBCB7xjqABzZEQTA/zLCB7klAG6ZG+isk7ufAJip8MIMYA==" algorithmName="SHA-512" password="CC35"/>
  <autoFilter ref="C118:K161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105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 xml:space="preserve"> Třinec ON - Úprava nevyužitých prostor_rozpočet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1839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22. 4. 2021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ROUND((SUM(BE124:BE307)),  2)</f>
        <v>0</v>
      </c>
      <c r="G33" s="39"/>
      <c r="H33" s="39"/>
      <c r="I33" s="156">
        <v>0.20999999999999999</v>
      </c>
      <c r="J33" s="155">
        <f>ROUND(((SUM(BE124:BE307))*I33),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ROUND((SUM(BF124:BF307)),  2)</f>
        <v>0</v>
      </c>
      <c r="G34" s="39"/>
      <c r="H34" s="39"/>
      <c r="I34" s="156">
        <v>0.14999999999999999</v>
      </c>
      <c r="J34" s="155">
        <f>ROUND(((SUM(BF124:BF307))*I34),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ROUND((SUM(BG124:BG307)),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ROUND((SUM(BH124:BH307)),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ROUND((SUM(BI124:BI307)),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 xml:space="preserve"> Třinec ON - Úprava nevyužitých prostor_rozpočet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2205 - 600- Elektroinstal...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ŽST Třinec</v>
      </c>
      <c r="G89" s="41"/>
      <c r="H89" s="41"/>
      <c r="I89" s="33" t="s">
        <v>22</v>
      </c>
      <c r="J89" s="80" t="str">
        <f>IF(J12="","",J12)</f>
        <v>22. 4. 2021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Správa železnic, s.o., Dlážděná 1003/7, Praha</v>
      </c>
      <c r="G91" s="41"/>
      <c r="H91" s="41"/>
      <c r="I91" s="33" t="s">
        <v>30</v>
      </c>
      <c r="J91" s="37" t="str">
        <f>E21</f>
        <v>PROJEKT STUDIO -Ing. Pavel KRÁTKÝ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109</v>
      </c>
      <c r="D94" s="177"/>
      <c r="E94" s="177"/>
      <c r="F94" s="177"/>
      <c r="G94" s="177"/>
      <c r="H94" s="177"/>
      <c r="I94" s="177"/>
      <c r="J94" s="178" t="s">
        <v>110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111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s="9" customFormat="1" ht="24.96" customHeight="1">
      <c r="A97" s="9"/>
      <c r="B97" s="180"/>
      <c r="C97" s="181"/>
      <c r="D97" s="182" t="s">
        <v>113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119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122</v>
      </c>
      <c r="E99" s="183"/>
      <c r="F99" s="183"/>
      <c r="G99" s="183"/>
      <c r="H99" s="183"/>
      <c r="I99" s="183"/>
      <c r="J99" s="184">
        <f>J138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1840</v>
      </c>
      <c r="E100" s="189"/>
      <c r="F100" s="189"/>
      <c r="G100" s="189"/>
      <c r="H100" s="189"/>
      <c r="I100" s="189"/>
      <c r="J100" s="190">
        <f>J139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1841</v>
      </c>
      <c r="E101" s="189"/>
      <c r="F101" s="189"/>
      <c r="G101" s="189"/>
      <c r="H101" s="189"/>
      <c r="I101" s="189"/>
      <c r="J101" s="190">
        <f>J217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1842</v>
      </c>
      <c r="E102" s="189"/>
      <c r="F102" s="189"/>
      <c r="G102" s="189"/>
      <c r="H102" s="189"/>
      <c r="I102" s="189"/>
      <c r="J102" s="190">
        <f>J250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1843</v>
      </c>
      <c r="E103" s="189"/>
      <c r="F103" s="189"/>
      <c r="G103" s="189"/>
      <c r="H103" s="189"/>
      <c r="I103" s="189"/>
      <c r="J103" s="190">
        <f>J275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1844</v>
      </c>
      <c r="E104" s="189"/>
      <c r="F104" s="189"/>
      <c r="G104" s="189"/>
      <c r="H104" s="189"/>
      <c r="I104" s="189"/>
      <c r="J104" s="190">
        <f>J293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136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 xml:space="preserve"> Třinec ON - Úprava nevyužitých prostor_rozpočet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106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2205 - 600- Elektroinstal...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ŽST Třinec</v>
      </c>
      <c r="G118" s="41"/>
      <c r="H118" s="41"/>
      <c r="I118" s="33" t="s">
        <v>22</v>
      </c>
      <c r="J118" s="80" t="str">
        <f>IF(J12="","",J12)</f>
        <v>22. 4. 2021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5.65" customHeight="1">
      <c r="A120" s="39"/>
      <c r="B120" s="40"/>
      <c r="C120" s="33" t="s">
        <v>24</v>
      </c>
      <c r="D120" s="41"/>
      <c r="E120" s="41"/>
      <c r="F120" s="28" t="str">
        <f>E15</f>
        <v>Správa železnic, s.o., Dlážděná 1003/7, Praha</v>
      </c>
      <c r="G120" s="41"/>
      <c r="H120" s="41"/>
      <c r="I120" s="33" t="s">
        <v>30</v>
      </c>
      <c r="J120" s="37" t="str">
        <f>E21</f>
        <v>PROJEKT STUDIO -Ing. Pavel KRÁTKÝ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33" t="s">
        <v>33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137</v>
      </c>
      <c r="D123" s="195" t="s">
        <v>61</v>
      </c>
      <c r="E123" s="195" t="s">
        <v>57</v>
      </c>
      <c r="F123" s="195" t="s">
        <v>58</v>
      </c>
      <c r="G123" s="195" t="s">
        <v>138</v>
      </c>
      <c r="H123" s="195" t="s">
        <v>139</v>
      </c>
      <c r="I123" s="195" t="s">
        <v>140</v>
      </c>
      <c r="J123" s="195" t="s">
        <v>110</v>
      </c>
      <c r="K123" s="196" t="s">
        <v>141</v>
      </c>
      <c r="L123" s="197"/>
      <c r="M123" s="101" t="s">
        <v>1</v>
      </c>
      <c r="N123" s="102" t="s">
        <v>40</v>
      </c>
      <c r="O123" s="102" t="s">
        <v>142</v>
      </c>
      <c r="P123" s="102" t="s">
        <v>143</v>
      </c>
      <c r="Q123" s="102" t="s">
        <v>144</v>
      </c>
      <c r="R123" s="102" t="s">
        <v>145</v>
      </c>
      <c r="S123" s="102" t="s">
        <v>146</v>
      </c>
      <c r="T123" s="103" t="s">
        <v>147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148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P125+P138</f>
        <v>0</v>
      </c>
      <c r="Q124" s="105"/>
      <c r="R124" s="200">
        <f>R125+R138</f>
        <v>0</v>
      </c>
      <c r="S124" s="105"/>
      <c r="T124" s="201">
        <f>T125+T138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75</v>
      </c>
      <c r="AU124" s="18" t="s">
        <v>112</v>
      </c>
      <c r="BK124" s="202">
        <f>BK125+BK138</f>
        <v>0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149</v>
      </c>
      <c r="F125" s="206" t="s">
        <v>150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</f>
        <v>0</v>
      </c>
      <c r="Q125" s="211"/>
      <c r="R125" s="212">
        <f>R126</f>
        <v>0</v>
      </c>
      <c r="S125" s="211"/>
      <c r="T125" s="21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76</v>
      </c>
      <c r="AY125" s="214" t="s">
        <v>151</v>
      </c>
      <c r="BK125" s="216">
        <f>BK126</f>
        <v>0</v>
      </c>
    </row>
    <row r="126" s="12" customFormat="1" ht="22.8" customHeight="1">
      <c r="A126" s="12"/>
      <c r="B126" s="203"/>
      <c r="C126" s="204"/>
      <c r="D126" s="205" t="s">
        <v>75</v>
      </c>
      <c r="E126" s="217" t="s">
        <v>202</v>
      </c>
      <c r="F126" s="217" t="s">
        <v>642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SUM(P127:P137)</f>
        <v>0</v>
      </c>
      <c r="Q126" s="211"/>
      <c r="R126" s="212">
        <f>SUM(R127:R137)</f>
        <v>0</v>
      </c>
      <c r="S126" s="211"/>
      <c r="T126" s="213">
        <f>SUM(T127:T137)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84</v>
      </c>
      <c r="AY126" s="214" t="s">
        <v>151</v>
      </c>
      <c r="BK126" s="216">
        <f>SUM(BK127:BK137)</f>
        <v>0</v>
      </c>
    </row>
    <row r="127" s="2" customFormat="1">
      <c r="A127" s="39"/>
      <c r="B127" s="40"/>
      <c r="C127" s="219" t="s">
        <v>84</v>
      </c>
      <c r="D127" s="219" t="s">
        <v>153</v>
      </c>
      <c r="E127" s="220" t="s">
        <v>1845</v>
      </c>
      <c r="F127" s="221" t="s">
        <v>1846</v>
      </c>
      <c r="G127" s="222" t="s">
        <v>198</v>
      </c>
      <c r="H127" s="223">
        <v>23</v>
      </c>
      <c r="I127" s="224"/>
      <c r="J127" s="225">
        <f>ROUND(I127*H127,2)</f>
        <v>0</v>
      </c>
      <c r="K127" s="221" t="s">
        <v>157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158</v>
      </c>
      <c r="AT127" s="230" t="s">
        <v>153</v>
      </c>
      <c r="AU127" s="230" t="s">
        <v>86</v>
      </c>
      <c r="AY127" s="18" t="s">
        <v>151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158</v>
      </c>
      <c r="BM127" s="230" t="s">
        <v>86</v>
      </c>
    </row>
    <row r="128" s="2" customFormat="1">
      <c r="A128" s="39"/>
      <c r="B128" s="40"/>
      <c r="C128" s="219" t="s">
        <v>86</v>
      </c>
      <c r="D128" s="219" t="s">
        <v>153</v>
      </c>
      <c r="E128" s="220" t="s">
        <v>1847</v>
      </c>
      <c r="F128" s="221" t="s">
        <v>1848</v>
      </c>
      <c r="G128" s="222" t="s">
        <v>198</v>
      </c>
      <c r="H128" s="223">
        <v>12</v>
      </c>
      <c r="I128" s="224"/>
      <c r="J128" s="225">
        <f>ROUND(I128*H128,2)</f>
        <v>0</v>
      </c>
      <c r="K128" s="221" t="s">
        <v>157</v>
      </c>
      <c r="L128" s="45"/>
      <c r="M128" s="226" t="s">
        <v>1</v>
      </c>
      <c r="N128" s="227" t="s">
        <v>41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158</v>
      </c>
      <c r="AT128" s="230" t="s">
        <v>153</v>
      </c>
      <c r="AU128" s="230" t="s">
        <v>86</v>
      </c>
      <c r="AY128" s="18" t="s">
        <v>151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0</v>
      </c>
      <c r="BL128" s="18" t="s">
        <v>158</v>
      </c>
      <c r="BM128" s="230" t="s">
        <v>158</v>
      </c>
    </row>
    <row r="129" s="2" customFormat="1">
      <c r="A129" s="39"/>
      <c r="B129" s="40"/>
      <c r="C129" s="219" t="s">
        <v>165</v>
      </c>
      <c r="D129" s="219" t="s">
        <v>153</v>
      </c>
      <c r="E129" s="220" t="s">
        <v>1849</v>
      </c>
      <c r="F129" s="221" t="s">
        <v>1850</v>
      </c>
      <c r="G129" s="222" t="s">
        <v>198</v>
      </c>
      <c r="H129" s="223">
        <v>424</v>
      </c>
      <c r="I129" s="224"/>
      <c r="J129" s="225">
        <f>ROUND(I129*H129,2)</f>
        <v>0</v>
      </c>
      <c r="K129" s="221" t="s">
        <v>157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158</v>
      </c>
      <c r="AT129" s="230" t="s">
        <v>153</v>
      </c>
      <c r="AU129" s="230" t="s">
        <v>86</v>
      </c>
      <c r="AY129" s="18" t="s">
        <v>151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158</v>
      </c>
      <c r="BM129" s="230" t="s">
        <v>168</v>
      </c>
    </row>
    <row r="130" s="2" customFormat="1">
      <c r="A130" s="39"/>
      <c r="B130" s="40"/>
      <c r="C130" s="219" t="s">
        <v>158</v>
      </c>
      <c r="D130" s="219" t="s">
        <v>153</v>
      </c>
      <c r="E130" s="220" t="s">
        <v>1851</v>
      </c>
      <c r="F130" s="221" t="s">
        <v>1852</v>
      </c>
      <c r="G130" s="222" t="s">
        <v>244</v>
      </c>
      <c r="H130" s="223">
        <v>362</v>
      </c>
      <c r="I130" s="224"/>
      <c r="J130" s="225">
        <f>ROUND(I130*H130,2)</f>
        <v>0</v>
      </c>
      <c r="K130" s="221" t="s">
        <v>157</v>
      </c>
      <c r="L130" s="45"/>
      <c r="M130" s="226" t="s">
        <v>1</v>
      </c>
      <c r="N130" s="227" t="s">
        <v>41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158</v>
      </c>
      <c r="AT130" s="230" t="s">
        <v>153</v>
      </c>
      <c r="AU130" s="230" t="s">
        <v>86</v>
      </c>
      <c r="AY130" s="18" t="s">
        <v>151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158</v>
      </c>
      <c r="BM130" s="230" t="s">
        <v>171</v>
      </c>
    </row>
    <row r="131" s="2" customFormat="1" ht="33" customHeight="1">
      <c r="A131" s="39"/>
      <c r="B131" s="40"/>
      <c r="C131" s="219" t="s">
        <v>174</v>
      </c>
      <c r="D131" s="219" t="s">
        <v>153</v>
      </c>
      <c r="E131" s="220" t="s">
        <v>841</v>
      </c>
      <c r="F131" s="221" t="s">
        <v>842</v>
      </c>
      <c r="G131" s="222" t="s">
        <v>215</v>
      </c>
      <c r="H131" s="223">
        <v>2.383</v>
      </c>
      <c r="I131" s="224"/>
      <c r="J131" s="225">
        <f>ROUND(I131*H131,2)</f>
        <v>0</v>
      </c>
      <c r="K131" s="221" t="s">
        <v>157</v>
      </c>
      <c r="L131" s="45"/>
      <c r="M131" s="226" t="s">
        <v>1</v>
      </c>
      <c r="N131" s="227" t="s">
        <v>41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158</v>
      </c>
      <c r="AT131" s="230" t="s">
        <v>153</v>
      </c>
      <c r="AU131" s="230" t="s">
        <v>86</v>
      </c>
      <c r="AY131" s="18" t="s">
        <v>151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84</v>
      </c>
      <c r="BK131" s="231">
        <f>ROUND(I131*H131,2)</f>
        <v>0</v>
      </c>
      <c r="BL131" s="18" t="s">
        <v>158</v>
      </c>
      <c r="BM131" s="230" t="s">
        <v>177</v>
      </c>
    </row>
    <row r="132" s="2" customFormat="1">
      <c r="A132" s="39"/>
      <c r="B132" s="40"/>
      <c r="C132" s="219" t="s">
        <v>168</v>
      </c>
      <c r="D132" s="219" t="s">
        <v>153</v>
      </c>
      <c r="E132" s="220" t="s">
        <v>845</v>
      </c>
      <c r="F132" s="221" t="s">
        <v>846</v>
      </c>
      <c r="G132" s="222" t="s">
        <v>215</v>
      </c>
      <c r="H132" s="223">
        <v>2.383</v>
      </c>
      <c r="I132" s="224"/>
      <c r="J132" s="225">
        <f>ROUND(I132*H132,2)</f>
        <v>0</v>
      </c>
      <c r="K132" s="221" t="s">
        <v>157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158</v>
      </c>
      <c r="AT132" s="230" t="s">
        <v>153</v>
      </c>
      <c r="AU132" s="230" t="s">
        <v>86</v>
      </c>
      <c r="AY132" s="18" t="s">
        <v>151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158</v>
      </c>
      <c r="BM132" s="230" t="s">
        <v>183</v>
      </c>
    </row>
    <row r="133" s="2" customFormat="1">
      <c r="A133" s="39"/>
      <c r="B133" s="40"/>
      <c r="C133" s="219" t="s">
        <v>188</v>
      </c>
      <c r="D133" s="219" t="s">
        <v>153</v>
      </c>
      <c r="E133" s="220" t="s">
        <v>848</v>
      </c>
      <c r="F133" s="221" t="s">
        <v>849</v>
      </c>
      <c r="G133" s="222" t="s">
        <v>215</v>
      </c>
      <c r="H133" s="223">
        <v>69.106999999999999</v>
      </c>
      <c r="I133" s="224"/>
      <c r="J133" s="225">
        <f>ROUND(I133*H133,2)</f>
        <v>0</v>
      </c>
      <c r="K133" s="221" t="s">
        <v>157</v>
      </c>
      <c r="L133" s="45"/>
      <c r="M133" s="226" t="s">
        <v>1</v>
      </c>
      <c r="N133" s="227" t="s">
        <v>41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158</v>
      </c>
      <c r="AT133" s="230" t="s">
        <v>153</v>
      </c>
      <c r="AU133" s="230" t="s">
        <v>86</v>
      </c>
      <c r="AY133" s="18" t="s">
        <v>151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84</v>
      </c>
      <c r="BK133" s="231">
        <f>ROUND(I133*H133,2)</f>
        <v>0</v>
      </c>
      <c r="BL133" s="18" t="s">
        <v>158</v>
      </c>
      <c r="BM133" s="230" t="s">
        <v>191</v>
      </c>
    </row>
    <row r="134" s="13" customFormat="1">
      <c r="A134" s="13"/>
      <c r="B134" s="232"/>
      <c r="C134" s="233"/>
      <c r="D134" s="234" t="s">
        <v>159</v>
      </c>
      <c r="E134" s="235" t="s">
        <v>1</v>
      </c>
      <c r="F134" s="236" t="s">
        <v>1853</v>
      </c>
      <c r="G134" s="233"/>
      <c r="H134" s="237">
        <v>69.106999999999999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159</v>
      </c>
      <c r="AU134" s="243" t="s">
        <v>86</v>
      </c>
      <c r="AV134" s="13" t="s">
        <v>86</v>
      </c>
      <c r="AW134" s="13" t="s">
        <v>32</v>
      </c>
      <c r="AX134" s="13" t="s">
        <v>76</v>
      </c>
      <c r="AY134" s="243" t="s">
        <v>151</v>
      </c>
    </row>
    <row r="135" s="14" customFormat="1">
      <c r="A135" s="14"/>
      <c r="B135" s="244"/>
      <c r="C135" s="245"/>
      <c r="D135" s="234" t="s">
        <v>159</v>
      </c>
      <c r="E135" s="246" t="s">
        <v>1</v>
      </c>
      <c r="F135" s="247" t="s">
        <v>161</v>
      </c>
      <c r="G135" s="245"/>
      <c r="H135" s="248">
        <v>69.106999999999999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159</v>
      </c>
      <c r="AU135" s="254" t="s">
        <v>86</v>
      </c>
      <c r="AV135" s="14" t="s">
        <v>158</v>
      </c>
      <c r="AW135" s="14" t="s">
        <v>32</v>
      </c>
      <c r="AX135" s="14" t="s">
        <v>84</v>
      </c>
      <c r="AY135" s="254" t="s">
        <v>151</v>
      </c>
    </row>
    <row r="136" s="2" customFormat="1" ht="33" customHeight="1">
      <c r="A136" s="39"/>
      <c r="B136" s="40"/>
      <c r="C136" s="219" t="s">
        <v>171</v>
      </c>
      <c r="D136" s="219" t="s">
        <v>153</v>
      </c>
      <c r="E136" s="220" t="s">
        <v>1854</v>
      </c>
      <c r="F136" s="221" t="s">
        <v>1855</v>
      </c>
      <c r="G136" s="222" t="s">
        <v>215</v>
      </c>
      <c r="H136" s="223">
        <v>1.1830000000000001</v>
      </c>
      <c r="I136" s="224"/>
      <c r="J136" s="225">
        <f>ROUND(I136*H136,2)</f>
        <v>0</v>
      </c>
      <c r="K136" s="221" t="s">
        <v>157</v>
      </c>
      <c r="L136" s="45"/>
      <c r="M136" s="226" t="s">
        <v>1</v>
      </c>
      <c r="N136" s="227" t="s">
        <v>41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158</v>
      </c>
      <c r="AT136" s="230" t="s">
        <v>153</v>
      </c>
      <c r="AU136" s="230" t="s">
        <v>86</v>
      </c>
      <c r="AY136" s="18" t="s">
        <v>151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84</v>
      </c>
      <c r="BK136" s="231">
        <f>ROUND(I136*H136,2)</f>
        <v>0</v>
      </c>
      <c r="BL136" s="18" t="s">
        <v>158</v>
      </c>
      <c r="BM136" s="230" t="s">
        <v>199</v>
      </c>
    </row>
    <row r="137" s="2" customFormat="1">
      <c r="A137" s="39"/>
      <c r="B137" s="40"/>
      <c r="C137" s="219" t="s">
        <v>202</v>
      </c>
      <c r="D137" s="219" t="s">
        <v>153</v>
      </c>
      <c r="E137" s="220" t="s">
        <v>865</v>
      </c>
      <c r="F137" s="221" t="s">
        <v>866</v>
      </c>
      <c r="G137" s="222" t="s">
        <v>215</v>
      </c>
      <c r="H137" s="223">
        <v>1.2</v>
      </c>
      <c r="I137" s="224"/>
      <c r="J137" s="225">
        <f>ROUND(I137*H137,2)</f>
        <v>0</v>
      </c>
      <c r="K137" s="221" t="s">
        <v>157</v>
      </c>
      <c r="L137" s="45"/>
      <c r="M137" s="226" t="s">
        <v>1</v>
      </c>
      <c r="N137" s="227" t="s">
        <v>41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158</v>
      </c>
      <c r="AT137" s="230" t="s">
        <v>153</v>
      </c>
      <c r="AU137" s="230" t="s">
        <v>86</v>
      </c>
      <c r="AY137" s="18" t="s">
        <v>151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158</v>
      </c>
      <c r="BM137" s="230" t="s">
        <v>205</v>
      </c>
    </row>
    <row r="138" s="12" customFormat="1" ht="25.92" customHeight="1">
      <c r="A138" s="12"/>
      <c r="B138" s="203"/>
      <c r="C138" s="204"/>
      <c r="D138" s="205" t="s">
        <v>75</v>
      </c>
      <c r="E138" s="206" t="s">
        <v>874</v>
      </c>
      <c r="F138" s="206" t="s">
        <v>875</v>
      </c>
      <c r="G138" s="204"/>
      <c r="H138" s="204"/>
      <c r="I138" s="207"/>
      <c r="J138" s="208">
        <f>BK138</f>
        <v>0</v>
      </c>
      <c r="K138" s="204"/>
      <c r="L138" s="209"/>
      <c r="M138" s="210"/>
      <c r="N138" s="211"/>
      <c r="O138" s="211"/>
      <c r="P138" s="212">
        <f>P139+P217+P250+P275+P293</f>
        <v>0</v>
      </c>
      <c r="Q138" s="211"/>
      <c r="R138" s="212">
        <f>R139+R217+R250+R275+R293</f>
        <v>0</v>
      </c>
      <c r="S138" s="211"/>
      <c r="T138" s="213">
        <f>T139+T217+T250+T275+T293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86</v>
      </c>
      <c r="AT138" s="215" t="s">
        <v>75</v>
      </c>
      <c r="AU138" s="215" t="s">
        <v>76</v>
      </c>
      <c r="AY138" s="214" t="s">
        <v>151</v>
      </c>
      <c r="BK138" s="216">
        <f>BK139+BK217+BK250+BK275+BK293</f>
        <v>0</v>
      </c>
    </row>
    <row r="139" s="12" customFormat="1" ht="22.8" customHeight="1">
      <c r="A139" s="12"/>
      <c r="B139" s="203"/>
      <c r="C139" s="204"/>
      <c r="D139" s="205" t="s">
        <v>75</v>
      </c>
      <c r="E139" s="217" t="s">
        <v>1856</v>
      </c>
      <c r="F139" s="217" t="s">
        <v>1857</v>
      </c>
      <c r="G139" s="204"/>
      <c r="H139" s="204"/>
      <c r="I139" s="207"/>
      <c r="J139" s="218">
        <f>BK139</f>
        <v>0</v>
      </c>
      <c r="K139" s="204"/>
      <c r="L139" s="209"/>
      <c r="M139" s="210"/>
      <c r="N139" s="211"/>
      <c r="O139" s="211"/>
      <c r="P139" s="212">
        <f>SUM(P140:P216)</f>
        <v>0</v>
      </c>
      <c r="Q139" s="211"/>
      <c r="R139" s="212">
        <f>SUM(R140:R216)</f>
        <v>0</v>
      </c>
      <c r="S139" s="211"/>
      <c r="T139" s="213">
        <f>SUM(T140:T216)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86</v>
      </c>
      <c r="AT139" s="215" t="s">
        <v>75</v>
      </c>
      <c r="AU139" s="215" t="s">
        <v>84</v>
      </c>
      <c r="AY139" s="214" t="s">
        <v>151</v>
      </c>
      <c r="BK139" s="216">
        <f>SUM(BK140:BK216)</f>
        <v>0</v>
      </c>
    </row>
    <row r="140" s="2" customFormat="1" ht="16.5" customHeight="1">
      <c r="A140" s="39"/>
      <c r="B140" s="40"/>
      <c r="C140" s="219" t="s">
        <v>177</v>
      </c>
      <c r="D140" s="219" t="s">
        <v>153</v>
      </c>
      <c r="E140" s="220" t="s">
        <v>992</v>
      </c>
      <c r="F140" s="221" t="s">
        <v>993</v>
      </c>
      <c r="G140" s="222" t="s">
        <v>994</v>
      </c>
      <c r="H140" s="223">
        <v>10</v>
      </c>
      <c r="I140" s="224"/>
      <c r="J140" s="225">
        <f>ROUND(I140*H140,2)</f>
        <v>0</v>
      </c>
      <c r="K140" s="221" t="s">
        <v>157</v>
      </c>
      <c r="L140" s="45"/>
      <c r="M140" s="226" t="s">
        <v>1</v>
      </c>
      <c r="N140" s="227" t="s">
        <v>41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199</v>
      </c>
      <c r="AT140" s="230" t="s">
        <v>153</v>
      </c>
      <c r="AU140" s="230" t="s">
        <v>86</v>
      </c>
      <c r="AY140" s="18" t="s">
        <v>151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84</v>
      </c>
      <c r="BK140" s="231">
        <f>ROUND(I140*H140,2)</f>
        <v>0</v>
      </c>
      <c r="BL140" s="18" t="s">
        <v>199</v>
      </c>
      <c r="BM140" s="230" t="s">
        <v>210</v>
      </c>
    </row>
    <row r="141" s="2" customFormat="1" ht="16.5" customHeight="1">
      <c r="A141" s="39"/>
      <c r="B141" s="40"/>
      <c r="C141" s="265" t="s">
        <v>212</v>
      </c>
      <c r="D141" s="265" t="s">
        <v>219</v>
      </c>
      <c r="E141" s="266" t="s">
        <v>1858</v>
      </c>
      <c r="F141" s="267" t="s">
        <v>1859</v>
      </c>
      <c r="G141" s="268" t="s">
        <v>1000</v>
      </c>
      <c r="H141" s="269">
        <v>10</v>
      </c>
      <c r="I141" s="270"/>
      <c r="J141" s="271">
        <f>ROUND(I141*H141,2)</f>
        <v>0</v>
      </c>
      <c r="K141" s="267" t="s">
        <v>1</v>
      </c>
      <c r="L141" s="272"/>
      <c r="M141" s="273" t="s">
        <v>1</v>
      </c>
      <c r="N141" s="274" t="s">
        <v>41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245</v>
      </c>
      <c r="AT141" s="230" t="s">
        <v>219</v>
      </c>
      <c r="AU141" s="230" t="s">
        <v>86</v>
      </c>
      <c r="AY141" s="18" t="s">
        <v>151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84</v>
      </c>
      <c r="BK141" s="231">
        <f>ROUND(I141*H141,2)</f>
        <v>0</v>
      </c>
      <c r="BL141" s="18" t="s">
        <v>199</v>
      </c>
      <c r="BM141" s="230" t="s">
        <v>216</v>
      </c>
    </row>
    <row r="142" s="2" customFormat="1" ht="16.5" customHeight="1">
      <c r="A142" s="39"/>
      <c r="B142" s="40"/>
      <c r="C142" s="219" t="s">
        <v>183</v>
      </c>
      <c r="D142" s="219" t="s">
        <v>153</v>
      </c>
      <c r="E142" s="220" t="s">
        <v>1860</v>
      </c>
      <c r="F142" s="221" t="s">
        <v>1861</v>
      </c>
      <c r="G142" s="222" t="s">
        <v>198</v>
      </c>
      <c r="H142" s="223">
        <v>214</v>
      </c>
      <c r="I142" s="224"/>
      <c r="J142" s="225">
        <f>ROUND(I142*H142,2)</f>
        <v>0</v>
      </c>
      <c r="K142" s="221" t="s">
        <v>157</v>
      </c>
      <c r="L142" s="45"/>
      <c r="M142" s="226" t="s">
        <v>1</v>
      </c>
      <c r="N142" s="227" t="s">
        <v>41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199</v>
      </c>
      <c r="AT142" s="230" t="s">
        <v>153</v>
      </c>
      <c r="AU142" s="230" t="s">
        <v>86</v>
      </c>
      <c r="AY142" s="18" t="s">
        <v>151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199</v>
      </c>
      <c r="BM142" s="230" t="s">
        <v>222</v>
      </c>
    </row>
    <row r="143" s="2" customFormat="1" ht="16.5" customHeight="1">
      <c r="A143" s="39"/>
      <c r="B143" s="40"/>
      <c r="C143" s="265" t="s">
        <v>224</v>
      </c>
      <c r="D143" s="265" t="s">
        <v>219</v>
      </c>
      <c r="E143" s="266" t="s">
        <v>1862</v>
      </c>
      <c r="F143" s="267" t="s">
        <v>1863</v>
      </c>
      <c r="G143" s="268" t="s">
        <v>1000</v>
      </c>
      <c r="H143" s="269">
        <v>214</v>
      </c>
      <c r="I143" s="270"/>
      <c r="J143" s="271">
        <f>ROUND(I143*H143,2)</f>
        <v>0</v>
      </c>
      <c r="K143" s="267" t="s">
        <v>1</v>
      </c>
      <c r="L143" s="272"/>
      <c r="M143" s="273" t="s">
        <v>1</v>
      </c>
      <c r="N143" s="274" t="s">
        <v>41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245</v>
      </c>
      <c r="AT143" s="230" t="s">
        <v>219</v>
      </c>
      <c r="AU143" s="230" t="s">
        <v>86</v>
      </c>
      <c r="AY143" s="18" t="s">
        <v>151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199</v>
      </c>
      <c r="BM143" s="230" t="s">
        <v>227</v>
      </c>
    </row>
    <row r="144" s="2" customFormat="1" ht="16.5" customHeight="1">
      <c r="A144" s="39"/>
      <c r="B144" s="40"/>
      <c r="C144" s="265" t="s">
        <v>191</v>
      </c>
      <c r="D144" s="265" t="s">
        <v>219</v>
      </c>
      <c r="E144" s="266" t="s">
        <v>1864</v>
      </c>
      <c r="F144" s="267" t="s">
        <v>1865</v>
      </c>
      <c r="G144" s="268" t="s">
        <v>1000</v>
      </c>
      <c r="H144" s="269">
        <v>28</v>
      </c>
      <c r="I144" s="270"/>
      <c r="J144" s="271">
        <f>ROUND(I144*H144,2)</f>
        <v>0</v>
      </c>
      <c r="K144" s="267" t="s">
        <v>1</v>
      </c>
      <c r="L144" s="272"/>
      <c r="M144" s="273" t="s">
        <v>1</v>
      </c>
      <c r="N144" s="274" t="s">
        <v>41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245</v>
      </c>
      <c r="AT144" s="230" t="s">
        <v>219</v>
      </c>
      <c r="AU144" s="230" t="s">
        <v>86</v>
      </c>
      <c r="AY144" s="18" t="s">
        <v>151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199</v>
      </c>
      <c r="BM144" s="230" t="s">
        <v>233</v>
      </c>
    </row>
    <row r="145" s="2" customFormat="1" ht="16.5" customHeight="1">
      <c r="A145" s="39"/>
      <c r="B145" s="40"/>
      <c r="C145" s="265" t="s">
        <v>8</v>
      </c>
      <c r="D145" s="265" t="s">
        <v>219</v>
      </c>
      <c r="E145" s="266" t="s">
        <v>1866</v>
      </c>
      <c r="F145" s="267" t="s">
        <v>1867</v>
      </c>
      <c r="G145" s="268" t="s">
        <v>1000</v>
      </c>
      <c r="H145" s="269">
        <v>3</v>
      </c>
      <c r="I145" s="270"/>
      <c r="J145" s="271">
        <f>ROUND(I145*H145,2)</f>
        <v>0</v>
      </c>
      <c r="K145" s="267" t="s">
        <v>1</v>
      </c>
      <c r="L145" s="272"/>
      <c r="M145" s="273" t="s">
        <v>1</v>
      </c>
      <c r="N145" s="274" t="s">
        <v>41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245</v>
      </c>
      <c r="AT145" s="230" t="s">
        <v>219</v>
      </c>
      <c r="AU145" s="230" t="s">
        <v>86</v>
      </c>
      <c r="AY145" s="18" t="s">
        <v>151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0</v>
      </c>
      <c r="BL145" s="18" t="s">
        <v>199</v>
      </c>
      <c r="BM145" s="230" t="s">
        <v>238</v>
      </c>
    </row>
    <row r="146" s="2" customFormat="1" ht="21.75" customHeight="1">
      <c r="A146" s="39"/>
      <c r="B146" s="40"/>
      <c r="C146" s="219" t="s">
        <v>199</v>
      </c>
      <c r="D146" s="219" t="s">
        <v>153</v>
      </c>
      <c r="E146" s="220" t="s">
        <v>1868</v>
      </c>
      <c r="F146" s="221" t="s">
        <v>1869</v>
      </c>
      <c r="G146" s="222" t="s">
        <v>198</v>
      </c>
      <c r="H146" s="223">
        <v>210</v>
      </c>
      <c r="I146" s="224"/>
      <c r="J146" s="225">
        <f>ROUND(I146*H146,2)</f>
        <v>0</v>
      </c>
      <c r="K146" s="221" t="s">
        <v>157</v>
      </c>
      <c r="L146" s="45"/>
      <c r="M146" s="226" t="s">
        <v>1</v>
      </c>
      <c r="N146" s="227" t="s">
        <v>41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199</v>
      </c>
      <c r="AT146" s="230" t="s">
        <v>153</v>
      </c>
      <c r="AU146" s="230" t="s">
        <v>86</v>
      </c>
      <c r="AY146" s="18" t="s">
        <v>151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84</v>
      </c>
      <c r="BK146" s="231">
        <f>ROUND(I146*H146,2)</f>
        <v>0</v>
      </c>
      <c r="BL146" s="18" t="s">
        <v>199</v>
      </c>
      <c r="BM146" s="230" t="s">
        <v>245</v>
      </c>
    </row>
    <row r="147" s="2" customFormat="1" ht="16.5" customHeight="1">
      <c r="A147" s="39"/>
      <c r="B147" s="40"/>
      <c r="C147" s="265" t="s">
        <v>256</v>
      </c>
      <c r="D147" s="265" t="s">
        <v>219</v>
      </c>
      <c r="E147" s="266" t="s">
        <v>1870</v>
      </c>
      <c r="F147" s="267" t="s">
        <v>1871</v>
      </c>
      <c r="G147" s="268" t="s">
        <v>1000</v>
      </c>
      <c r="H147" s="269">
        <v>210</v>
      </c>
      <c r="I147" s="270"/>
      <c r="J147" s="271">
        <f>ROUND(I147*H147,2)</f>
        <v>0</v>
      </c>
      <c r="K147" s="267" t="s">
        <v>1</v>
      </c>
      <c r="L147" s="272"/>
      <c r="M147" s="273" t="s">
        <v>1</v>
      </c>
      <c r="N147" s="274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245</v>
      </c>
      <c r="AT147" s="230" t="s">
        <v>219</v>
      </c>
      <c r="AU147" s="230" t="s">
        <v>86</v>
      </c>
      <c r="AY147" s="18" t="s">
        <v>151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199</v>
      </c>
      <c r="BM147" s="230" t="s">
        <v>259</v>
      </c>
    </row>
    <row r="148" s="2" customFormat="1">
      <c r="A148" s="39"/>
      <c r="B148" s="40"/>
      <c r="C148" s="219" t="s">
        <v>205</v>
      </c>
      <c r="D148" s="219" t="s">
        <v>153</v>
      </c>
      <c r="E148" s="220" t="s">
        <v>1872</v>
      </c>
      <c r="F148" s="221" t="s">
        <v>1873</v>
      </c>
      <c r="G148" s="222" t="s">
        <v>244</v>
      </c>
      <c r="H148" s="223">
        <v>200</v>
      </c>
      <c r="I148" s="224"/>
      <c r="J148" s="225">
        <f>ROUND(I148*H148,2)</f>
        <v>0</v>
      </c>
      <c r="K148" s="221" t="s">
        <v>157</v>
      </c>
      <c r="L148" s="45"/>
      <c r="M148" s="226" t="s">
        <v>1</v>
      </c>
      <c r="N148" s="227" t="s">
        <v>41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199</v>
      </c>
      <c r="AT148" s="230" t="s">
        <v>153</v>
      </c>
      <c r="AU148" s="230" t="s">
        <v>86</v>
      </c>
      <c r="AY148" s="18" t="s">
        <v>151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84</v>
      </c>
      <c r="BK148" s="231">
        <f>ROUND(I148*H148,2)</f>
        <v>0</v>
      </c>
      <c r="BL148" s="18" t="s">
        <v>199</v>
      </c>
      <c r="BM148" s="230" t="s">
        <v>267</v>
      </c>
    </row>
    <row r="149" s="2" customFormat="1" ht="16.5" customHeight="1">
      <c r="A149" s="39"/>
      <c r="B149" s="40"/>
      <c r="C149" s="265" t="s">
        <v>269</v>
      </c>
      <c r="D149" s="265" t="s">
        <v>219</v>
      </c>
      <c r="E149" s="266" t="s">
        <v>1874</v>
      </c>
      <c r="F149" s="267" t="s">
        <v>1875</v>
      </c>
      <c r="G149" s="268" t="s">
        <v>244</v>
      </c>
      <c r="H149" s="269">
        <v>200</v>
      </c>
      <c r="I149" s="270"/>
      <c r="J149" s="271">
        <f>ROUND(I149*H149,2)</f>
        <v>0</v>
      </c>
      <c r="K149" s="267" t="s">
        <v>1</v>
      </c>
      <c r="L149" s="272"/>
      <c r="M149" s="273" t="s">
        <v>1</v>
      </c>
      <c r="N149" s="274" t="s">
        <v>41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245</v>
      </c>
      <c r="AT149" s="230" t="s">
        <v>219</v>
      </c>
      <c r="AU149" s="230" t="s">
        <v>86</v>
      </c>
      <c r="AY149" s="18" t="s">
        <v>151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199</v>
      </c>
      <c r="BM149" s="230" t="s">
        <v>272</v>
      </c>
    </row>
    <row r="150" s="2" customFormat="1">
      <c r="A150" s="39"/>
      <c r="B150" s="40"/>
      <c r="C150" s="219" t="s">
        <v>210</v>
      </c>
      <c r="D150" s="219" t="s">
        <v>153</v>
      </c>
      <c r="E150" s="220" t="s">
        <v>1876</v>
      </c>
      <c r="F150" s="221" t="s">
        <v>1877</v>
      </c>
      <c r="G150" s="222" t="s">
        <v>244</v>
      </c>
      <c r="H150" s="223">
        <v>40</v>
      </c>
      <c r="I150" s="224"/>
      <c r="J150" s="225">
        <f>ROUND(I150*H150,2)</f>
        <v>0</v>
      </c>
      <c r="K150" s="221" t="s">
        <v>157</v>
      </c>
      <c r="L150" s="45"/>
      <c r="M150" s="226" t="s">
        <v>1</v>
      </c>
      <c r="N150" s="227" t="s">
        <v>41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199</v>
      </c>
      <c r="AT150" s="230" t="s">
        <v>153</v>
      </c>
      <c r="AU150" s="230" t="s">
        <v>86</v>
      </c>
      <c r="AY150" s="18" t="s">
        <v>151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0</v>
      </c>
      <c r="BL150" s="18" t="s">
        <v>199</v>
      </c>
      <c r="BM150" s="230" t="s">
        <v>276</v>
      </c>
    </row>
    <row r="151" s="2" customFormat="1" ht="16.5" customHeight="1">
      <c r="A151" s="39"/>
      <c r="B151" s="40"/>
      <c r="C151" s="265" t="s">
        <v>7</v>
      </c>
      <c r="D151" s="265" t="s">
        <v>219</v>
      </c>
      <c r="E151" s="266" t="s">
        <v>1878</v>
      </c>
      <c r="F151" s="267" t="s">
        <v>1879</v>
      </c>
      <c r="G151" s="268" t="s">
        <v>244</v>
      </c>
      <c r="H151" s="269">
        <v>40</v>
      </c>
      <c r="I151" s="270"/>
      <c r="J151" s="271">
        <f>ROUND(I151*H151,2)</f>
        <v>0</v>
      </c>
      <c r="K151" s="267" t="s">
        <v>1</v>
      </c>
      <c r="L151" s="272"/>
      <c r="M151" s="273" t="s">
        <v>1</v>
      </c>
      <c r="N151" s="274" t="s">
        <v>41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245</v>
      </c>
      <c r="AT151" s="230" t="s">
        <v>219</v>
      </c>
      <c r="AU151" s="230" t="s">
        <v>86</v>
      </c>
      <c r="AY151" s="18" t="s">
        <v>151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84</v>
      </c>
      <c r="BK151" s="231">
        <f>ROUND(I151*H151,2)</f>
        <v>0</v>
      </c>
      <c r="BL151" s="18" t="s">
        <v>199</v>
      </c>
      <c r="BM151" s="230" t="s">
        <v>282</v>
      </c>
    </row>
    <row r="152" s="2" customFormat="1">
      <c r="A152" s="39"/>
      <c r="B152" s="40"/>
      <c r="C152" s="219" t="s">
        <v>216</v>
      </c>
      <c r="D152" s="219" t="s">
        <v>153</v>
      </c>
      <c r="E152" s="220" t="s">
        <v>1880</v>
      </c>
      <c r="F152" s="221" t="s">
        <v>1881</v>
      </c>
      <c r="G152" s="222" t="s">
        <v>244</v>
      </c>
      <c r="H152" s="223">
        <v>65</v>
      </c>
      <c r="I152" s="224"/>
      <c r="J152" s="225">
        <f>ROUND(I152*H152,2)</f>
        <v>0</v>
      </c>
      <c r="K152" s="221" t="s">
        <v>157</v>
      </c>
      <c r="L152" s="45"/>
      <c r="M152" s="226" t="s">
        <v>1</v>
      </c>
      <c r="N152" s="227" t="s">
        <v>41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199</v>
      </c>
      <c r="AT152" s="230" t="s">
        <v>153</v>
      </c>
      <c r="AU152" s="230" t="s">
        <v>86</v>
      </c>
      <c r="AY152" s="18" t="s">
        <v>151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84</v>
      </c>
      <c r="BK152" s="231">
        <f>ROUND(I152*H152,2)</f>
        <v>0</v>
      </c>
      <c r="BL152" s="18" t="s">
        <v>199</v>
      </c>
      <c r="BM152" s="230" t="s">
        <v>295</v>
      </c>
    </row>
    <row r="153" s="2" customFormat="1" ht="16.5" customHeight="1">
      <c r="A153" s="39"/>
      <c r="B153" s="40"/>
      <c r="C153" s="265" t="s">
        <v>297</v>
      </c>
      <c r="D153" s="265" t="s">
        <v>219</v>
      </c>
      <c r="E153" s="266" t="s">
        <v>1882</v>
      </c>
      <c r="F153" s="267" t="s">
        <v>1883</v>
      </c>
      <c r="G153" s="268" t="s">
        <v>244</v>
      </c>
      <c r="H153" s="269">
        <v>65</v>
      </c>
      <c r="I153" s="270"/>
      <c r="J153" s="271">
        <f>ROUND(I153*H153,2)</f>
        <v>0</v>
      </c>
      <c r="K153" s="267" t="s">
        <v>1</v>
      </c>
      <c r="L153" s="272"/>
      <c r="M153" s="273" t="s">
        <v>1</v>
      </c>
      <c r="N153" s="274" t="s">
        <v>41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245</v>
      </c>
      <c r="AT153" s="230" t="s">
        <v>219</v>
      </c>
      <c r="AU153" s="230" t="s">
        <v>86</v>
      </c>
      <c r="AY153" s="18" t="s">
        <v>151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199</v>
      </c>
      <c r="BM153" s="230" t="s">
        <v>300</v>
      </c>
    </row>
    <row r="154" s="2" customFormat="1">
      <c r="A154" s="39"/>
      <c r="B154" s="40"/>
      <c r="C154" s="219" t="s">
        <v>222</v>
      </c>
      <c r="D154" s="219" t="s">
        <v>153</v>
      </c>
      <c r="E154" s="220" t="s">
        <v>1884</v>
      </c>
      <c r="F154" s="221" t="s">
        <v>1885</v>
      </c>
      <c r="G154" s="222" t="s">
        <v>244</v>
      </c>
      <c r="H154" s="223">
        <v>2820</v>
      </c>
      <c r="I154" s="224"/>
      <c r="J154" s="225">
        <f>ROUND(I154*H154,2)</f>
        <v>0</v>
      </c>
      <c r="K154" s="221" t="s">
        <v>157</v>
      </c>
      <c r="L154" s="45"/>
      <c r="M154" s="226" t="s">
        <v>1</v>
      </c>
      <c r="N154" s="227" t="s">
        <v>41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199</v>
      </c>
      <c r="AT154" s="230" t="s">
        <v>153</v>
      </c>
      <c r="AU154" s="230" t="s">
        <v>86</v>
      </c>
      <c r="AY154" s="18" t="s">
        <v>151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84</v>
      </c>
      <c r="BK154" s="231">
        <f>ROUND(I154*H154,2)</f>
        <v>0</v>
      </c>
      <c r="BL154" s="18" t="s">
        <v>199</v>
      </c>
      <c r="BM154" s="230" t="s">
        <v>308</v>
      </c>
    </row>
    <row r="155" s="13" customFormat="1">
      <c r="A155" s="13"/>
      <c r="B155" s="232"/>
      <c r="C155" s="233"/>
      <c r="D155" s="234" t="s">
        <v>159</v>
      </c>
      <c r="E155" s="235" t="s">
        <v>1</v>
      </c>
      <c r="F155" s="236" t="s">
        <v>1886</v>
      </c>
      <c r="G155" s="233"/>
      <c r="H155" s="237">
        <v>2820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159</v>
      </c>
      <c r="AU155" s="243" t="s">
        <v>86</v>
      </c>
      <c r="AV155" s="13" t="s">
        <v>86</v>
      </c>
      <c r="AW155" s="13" t="s">
        <v>32</v>
      </c>
      <c r="AX155" s="13" t="s">
        <v>76</v>
      </c>
      <c r="AY155" s="243" t="s">
        <v>151</v>
      </c>
    </row>
    <row r="156" s="14" customFormat="1">
      <c r="A156" s="14"/>
      <c r="B156" s="244"/>
      <c r="C156" s="245"/>
      <c r="D156" s="234" t="s">
        <v>159</v>
      </c>
      <c r="E156" s="246" t="s">
        <v>1</v>
      </c>
      <c r="F156" s="247" t="s">
        <v>161</v>
      </c>
      <c r="G156" s="245"/>
      <c r="H156" s="248">
        <v>2820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159</v>
      </c>
      <c r="AU156" s="254" t="s">
        <v>86</v>
      </c>
      <c r="AV156" s="14" t="s">
        <v>158</v>
      </c>
      <c r="AW156" s="14" t="s">
        <v>32</v>
      </c>
      <c r="AX156" s="14" t="s">
        <v>84</v>
      </c>
      <c r="AY156" s="254" t="s">
        <v>151</v>
      </c>
    </row>
    <row r="157" s="2" customFormat="1" ht="16.5" customHeight="1">
      <c r="A157" s="39"/>
      <c r="B157" s="40"/>
      <c r="C157" s="265" t="s">
        <v>310</v>
      </c>
      <c r="D157" s="265" t="s">
        <v>219</v>
      </c>
      <c r="E157" s="266" t="s">
        <v>1887</v>
      </c>
      <c r="F157" s="267" t="s">
        <v>1888</v>
      </c>
      <c r="G157" s="268" t="s">
        <v>244</v>
      </c>
      <c r="H157" s="269">
        <v>270</v>
      </c>
      <c r="I157" s="270"/>
      <c r="J157" s="271">
        <f>ROUND(I157*H157,2)</f>
        <v>0</v>
      </c>
      <c r="K157" s="267" t="s">
        <v>1</v>
      </c>
      <c r="L157" s="272"/>
      <c r="M157" s="273" t="s">
        <v>1</v>
      </c>
      <c r="N157" s="274" t="s">
        <v>41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245</v>
      </c>
      <c r="AT157" s="230" t="s">
        <v>219</v>
      </c>
      <c r="AU157" s="230" t="s">
        <v>86</v>
      </c>
      <c r="AY157" s="18" t="s">
        <v>151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84</v>
      </c>
      <c r="BK157" s="231">
        <f>ROUND(I157*H157,2)</f>
        <v>0</v>
      </c>
      <c r="BL157" s="18" t="s">
        <v>199</v>
      </c>
      <c r="BM157" s="230" t="s">
        <v>313</v>
      </c>
    </row>
    <row r="158" s="2" customFormat="1" ht="16.5" customHeight="1">
      <c r="A158" s="39"/>
      <c r="B158" s="40"/>
      <c r="C158" s="265" t="s">
        <v>227</v>
      </c>
      <c r="D158" s="265" t="s">
        <v>219</v>
      </c>
      <c r="E158" s="266" t="s">
        <v>1889</v>
      </c>
      <c r="F158" s="267" t="s">
        <v>1890</v>
      </c>
      <c r="G158" s="268" t="s">
        <v>244</v>
      </c>
      <c r="H158" s="269">
        <v>300</v>
      </c>
      <c r="I158" s="270"/>
      <c r="J158" s="271">
        <f>ROUND(I158*H158,2)</f>
        <v>0</v>
      </c>
      <c r="K158" s="267" t="s">
        <v>1</v>
      </c>
      <c r="L158" s="272"/>
      <c r="M158" s="273" t="s">
        <v>1</v>
      </c>
      <c r="N158" s="274" t="s">
        <v>41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245</v>
      </c>
      <c r="AT158" s="230" t="s">
        <v>219</v>
      </c>
      <c r="AU158" s="230" t="s">
        <v>86</v>
      </c>
      <c r="AY158" s="18" t="s">
        <v>151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84</v>
      </c>
      <c r="BK158" s="231">
        <f>ROUND(I158*H158,2)</f>
        <v>0</v>
      </c>
      <c r="BL158" s="18" t="s">
        <v>199</v>
      </c>
      <c r="BM158" s="230" t="s">
        <v>319</v>
      </c>
    </row>
    <row r="159" s="2" customFormat="1" ht="16.5" customHeight="1">
      <c r="A159" s="39"/>
      <c r="B159" s="40"/>
      <c r="C159" s="265" t="s">
        <v>322</v>
      </c>
      <c r="D159" s="265" t="s">
        <v>219</v>
      </c>
      <c r="E159" s="266" t="s">
        <v>1891</v>
      </c>
      <c r="F159" s="267" t="s">
        <v>1892</v>
      </c>
      <c r="G159" s="268" t="s">
        <v>244</v>
      </c>
      <c r="H159" s="269">
        <v>2250</v>
      </c>
      <c r="I159" s="270"/>
      <c r="J159" s="271">
        <f>ROUND(I159*H159,2)</f>
        <v>0</v>
      </c>
      <c r="K159" s="267" t="s">
        <v>1</v>
      </c>
      <c r="L159" s="272"/>
      <c r="M159" s="273" t="s">
        <v>1</v>
      </c>
      <c r="N159" s="274" t="s">
        <v>41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245</v>
      </c>
      <c r="AT159" s="230" t="s">
        <v>219</v>
      </c>
      <c r="AU159" s="230" t="s">
        <v>86</v>
      </c>
      <c r="AY159" s="18" t="s">
        <v>151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84</v>
      </c>
      <c r="BK159" s="231">
        <f>ROUND(I159*H159,2)</f>
        <v>0</v>
      </c>
      <c r="BL159" s="18" t="s">
        <v>199</v>
      </c>
      <c r="BM159" s="230" t="s">
        <v>325</v>
      </c>
    </row>
    <row r="160" s="2" customFormat="1">
      <c r="A160" s="39"/>
      <c r="B160" s="40"/>
      <c r="C160" s="219" t="s">
        <v>233</v>
      </c>
      <c r="D160" s="219" t="s">
        <v>153</v>
      </c>
      <c r="E160" s="220" t="s">
        <v>1893</v>
      </c>
      <c r="F160" s="221" t="s">
        <v>1894</v>
      </c>
      <c r="G160" s="222" t="s">
        <v>244</v>
      </c>
      <c r="H160" s="223">
        <v>150</v>
      </c>
      <c r="I160" s="224"/>
      <c r="J160" s="225">
        <f>ROUND(I160*H160,2)</f>
        <v>0</v>
      </c>
      <c r="K160" s="221" t="s">
        <v>157</v>
      </c>
      <c r="L160" s="45"/>
      <c r="M160" s="226" t="s">
        <v>1</v>
      </c>
      <c r="N160" s="227" t="s">
        <v>41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199</v>
      </c>
      <c r="AT160" s="230" t="s">
        <v>153</v>
      </c>
      <c r="AU160" s="230" t="s">
        <v>86</v>
      </c>
      <c r="AY160" s="18" t="s">
        <v>151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84</v>
      </c>
      <c r="BK160" s="231">
        <f>ROUND(I160*H160,2)</f>
        <v>0</v>
      </c>
      <c r="BL160" s="18" t="s">
        <v>199</v>
      </c>
      <c r="BM160" s="230" t="s">
        <v>330</v>
      </c>
    </row>
    <row r="161" s="2" customFormat="1" ht="16.5" customHeight="1">
      <c r="A161" s="39"/>
      <c r="B161" s="40"/>
      <c r="C161" s="265" t="s">
        <v>333</v>
      </c>
      <c r="D161" s="265" t="s">
        <v>219</v>
      </c>
      <c r="E161" s="266" t="s">
        <v>1895</v>
      </c>
      <c r="F161" s="267" t="s">
        <v>1896</v>
      </c>
      <c r="G161" s="268" t="s">
        <v>244</v>
      </c>
      <c r="H161" s="269">
        <v>150</v>
      </c>
      <c r="I161" s="270"/>
      <c r="J161" s="271">
        <f>ROUND(I161*H161,2)</f>
        <v>0</v>
      </c>
      <c r="K161" s="267" t="s">
        <v>1</v>
      </c>
      <c r="L161" s="272"/>
      <c r="M161" s="273" t="s">
        <v>1</v>
      </c>
      <c r="N161" s="274" t="s">
        <v>41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245</v>
      </c>
      <c r="AT161" s="230" t="s">
        <v>219</v>
      </c>
      <c r="AU161" s="230" t="s">
        <v>86</v>
      </c>
      <c r="AY161" s="18" t="s">
        <v>151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84</v>
      </c>
      <c r="BK161" s="231">
        <f>ROUND(I161*H161,2)</f>
        <v>0</v>
      </c>
      <c r="BL161" s="18" t="s">
        <v>199</v>
      </c>
      <c r="BM161" s="230" t="s">
        <v>336</v>
      </c>
    </row>
    <row r="162" s="2" customFormat="1">
      <c r="A162" s="39"/>
      <c r="B162" s="40"/>
      <c r="C162" s="219" t="s">
        <v>238</v>
      </c>
      <c r="D162" s="219" t="s">
        <v>153</v>
      </c>
      <c r="E162" s="220" t="s">
        <v>1897</v>
      </c>
      <c r="F162" s="221" t="s">
        <v>1898</v>
      </c>
      <c r="G162" s="222" t="s">
        <v>244</v>
      </c>
      <c r="H162" s="223">
        <v>10</v>
      </c>
      <c r="I162" s="224"/>
      <c r="J162" s="225">
        <f>ROUND(I162*H162,2)</f>
        <v>0</v>
      </c>
      <c r="K162" s="221" t="s">
        <v>157</v>
      </c>
      <c r="L162" s="45"/>
      <c r="M162" s="226" t="s">
        <v>1</v>
      </c>
      <c r="N162" s="227" t="s">
        <v>41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199</v>
      </c>
      <c r="AT162" s="230" t="s">
        <v>153</v>
      </c>
      <c r="AU162" s="230" t="s">
        <v>86</v>
      </c>
      <c r="AY162" s="18" t="s">
        <v>151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84</v>
      </c>
      <c r="BK162" s="231">
        <f>ROUND(I162*H162,2)</f>
        <v>0</v>
      </c>
      <c r="BL162" s="18" t="s">
        <v>199</v>
      </c>
      <c r="BM162" s="230" t="s">
        <v>339</v>
      </c>
    </row>
    <row r="163" s="2" customFormat="1" ht="16.5" customHeight="1">
      <c r="A163" s="39"/>
      <c r="B163" s="40"/>
      <c r="C163" s="265" t="s">
        <v>340</v>
      </c>
      <c r="D163" s="265" t="s">
        <v>219</v>
      </c>
      <c r="E163" s="266" t="s">
        <v>1899</v>
      </c>
      <c r="F163" s="267" t="s">
        <v>1900</v>
      </c>
      <c r="G163" s="268" t="s">
        <v>244</v>
      </c>
      <c r="H163" s="269">
        <v>10</v>
      </c>
      <c r="I163" s="270"/>
      <c r="J163" s="271">
        <f>ROUND(I163*H163,2)</f>
        <v>0</v>
      </c>
      <c r="K163" s="267" t="s">
        <v>1</v>
      </c>
      <c r="L163" s="272"/>
      <c r="M163" s="273" t="s">
        <v>1</v>
      </c>
      <c r="N163" s="274" t="s">
        <v>41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245</v>
      </c>
      <c r="AT163" s="230" t="s">
        <v>219</v>
      </c>
      <c r="AU163" s="230" t="s">
        <v>86</v>
      </c>
      <c r="AY163" s="18" t="s">
        <v>151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199</v>
      </c>
      <c r="BM163" s="230" t="s">
        <v>343</v>
      </c>
    </row>
    <row r="164" s="2" customFormat="1">
      <c r="A164" s="39"/>
      <c r="B164" s="40"/>
      <c r="C164" s="219" t="s">
        <v>245</v>
      </c>
      <c r="D164" s="219" t="s">
        <v>153</v>
      </c>
      <c r="E164" s="220" t="s">
        <v>1901</v>
      </c>
      <c r="F164" s="221" t="s">
        <v>1902</v>
      </c>
      <c r="G164" s="222" t="s">
        <v>244</v>
      </c>
      <c r="H164" s="223">
        <v>65</v>
      </c>
      <c r="I164" s="224"/>
      <c r="J164" s="225">
        <f>ROUND(I164*H164,2)</f>
        <v>0</v>
      </c>
      <c r="K164" s="221" t="s">
        <v>157</v>
      </c>
      <c r="L164" s="45"/>
      <c r="M164" s="226" t="s">
        <v>1</v>
      </c>
      <c r="N164" s="227" t="s">
        <v>41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199</v>
      </c>
      <c r="AT164" s="230" t="s">
        <v>153</v>
      </c>
      <c r="AU164" s="230" t="s">
        <v>86</v>
      </c>
      <c r="AY164" s="18" t="s">
        <v>151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84</v>
      </c>
      <c r="BK164" s="231">
        <f>ROUND(I164*H164,2)</f>
        <v>0</v>
      </c>
      <c r="BL164" s="18" t="s">
        <v>199</v>
      </c>
      <c r="BM164" s="230" t="s">
        <v>348</v>
      </c>
    </row>
    <row r="165" s="2" customFormat="1" ht="16.5" customHeight="1">
      <c r="A165" s="39"/>
      <c r="B165" s="40"/>
      <c r="C165" s="265" t="s">
        <v>351</v>
      </c>
      <c r="D165" s="265" t="s">
        <v>219</v>
      </c>
      <c r="E165" s="266" t="s">
        <v>1903</v>
      </c>
      <c r="F165" s="267" t="s">
        <v>1904</v>
      </c>
      <c r="G165" s="268" t="s">
        <v>244</v>
      </c>
      <c r="H165" s="269">
        <v>65</v>
      </c>
      <c r="I165" s="270"/>
      <c r="J165" s="271">
        <f>ROUND(I165*H165,2)</f>
        <v>0</v>
      </c>
      <c r="K165" s="267" t="s">
        <v>1</v>
      </c>
      <c r="L165" s="272"/>
      <c r="M165" s="273" t="s">
        <v>1</v>
      </c>
      <c r="N165" s="274" t="s">
        <v>41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245</v>
      </c>
      <c r="AT165" s="230" t="s">
        <v>219</v>
      </c>
      <c r="AU165" s="230" t="s">
        <v>86</v>
      </c>
      <c r="AY165" s="18" t="s">
        <v>151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84</v>
      </c>
      <c r="BK165" s="231">
        <f>ROUND(I165*H165,2)</f>
        <v>0</v>
      </c>
      <c r="BL165" s="18" t="s">
        <v>199</v>
      </c>
      <c r="BM165" s="230" t="s">
        <v>354</v>
      </c>
    </row>
    <row r="166" s="2" customFormat="1" ht="16.5" customHeight="1">
      <c r="A166" s="39"/>
      <c r="B166" s="40"/>
      <c r="C166" s="219" t="s">
        <v>259</v>
      </c>
      <c r="D166" s="219" t="s">
        <v>153</v>
      </c>
      <c r="E166" s="220" t="s">
        <v>1905</v>
      </c>
      <c r="F166" s="221" t="s">
        <v>1906</v>
      </c>
      <c r="G166" s="222" t="s">
        <v>198</v>
      </c>
      <c r="H166" s="223">
        <v>650</v>
      </c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41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199</v>
      </c>
      <c r="AT166" s="230" t="s">
        <v>153</v>
      </c>
      <c r="AU166" s="230" t="s">
        <v>86</v>
      </c>
      <c r="AY166" s="18" t="s">
        <v>151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84</v>
      </c>
      <c r="BK166" s="231">
        <f>ROUND(I166*H166,2)</f>
        <v>0</v>
      </c>
      <c r="BL166" s="18" t="s">
        <v>199</v>
      </c>
      <c r="BM166" s="230" t="s">
        <v>360</v>
      </c>
    </row>
    <row r="167" s="2" customFormat="1" ht="16.5" customHeight="1">
      <c r="A167" s="39"/>
      <c r="B167" s="40"/>
      <c r="C167" s="265" t="s">
        <v>363</v>
      </c>
      <c r="D167" s="265" t="s">
        <v>219</v>
      </c>
      <c r="E167" s="266" t="s">
        <v>1907</v>
      </c>
      <c r="F167" s="267" t="s">
        <v>1908</v>
      </c>
      <c r="G167" s="268" t="s">
        <v>198</v>
      </c>
      <c r="H167" s="269">
        <v>650</v>
      </c>
      <c r="I167" s="270"/>
      <c r="J167" s="271">
        <f>ROUND(I167*H167,2)</f>
        <v>0</v>
      </c>
      <c r="K167" s="267" t="s">
        <v>1</v>
      </c>
      <c r="L167" s="272"/>
      <c r="M167" s="273" t="s">
        <v>1</v>
      </c>
      <c r="N167" s="274" t="s">
        <v>41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245</v>
      </c>
      <c r="AT167" s="230" t="s">
        <v>219</v>
      </c>
      <c r="AU167" s="230" t="s">
        <v>86</v>
      </c>
      <c r="AY167" s="18" t="s">
        <v>151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84</v>
      </c>
      <c r="BK167" s="231">
        <f>ROUND(I167*H167,2)</f>
        <v>0</v>
      </c>
      <c r="BL167" s="18" t="s">
        <v>199</v>
      </c>
      <c r="BM167" s="230" t="s">
        <v>366</v>
      </c>
    </row>
    <row r="168" s="2" customFormat="1">
      <c r="A168" s="39"/>
      <c r="B168" s="40"/>
      <c r="C168" s="219" t="s">
        <v>267</v>
      </c>
      <c r="D168" s="219" t="s">
        <v>153</v>
      </c>
      <c r="E168" s="220" t="s">
        <v>1909</v>
      </c>
      <c r="F168" s="221" t="s">
        <v>1910</v>
      </c>
      <c r="G168" s="222" t="s">
        <v>198</v>
      </c>
      <c r="H168" s="223">
        <v>28</v>
      </c>
      <c r="I168" s="224"/>
      <c r="J168" s="225">
        <f>ROUND(I168*H168,2)</f>
        <v>0</v>
      </c>
      <c r="K168" s="221" t="s">
        <v>157</v>
      </c>
      <c r="L168" s="45"/>
      <c r="M168" s="226" t="s">
        <v>1</v>
      </c>
      <c r="N168" s="227" t="s">
        <v>41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199</v>
      </c>
      <c r="AT168" s="230" t="s">
        <v>153</v>
      </c>
      <c r="AU168" s="230" t="s">
        <v>86</v>
      </c>
      <c r="AY168" s="18" t="s">
        <v>151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84</v>
      </c>
      <c r="BK168" s="231">
        <f>ROUND(I168*H168,2)</f>
        <v>0</v>
      </c>
      <c r="BL168" s="18" t="s">
        <v>199</v>
      </c>
      <c r="BM168" s="230" t="s">
        <v>369</v>
      </c>
    </row>
    <row r="169" s="13" customFormat="1">
      <c r="A169" s="13"/>
      <c r="B169" s="232"/>
      <c r="C169" s="233"/>
      <c r="D169" s="234" t="s">
        <v>159</v>
      </c>
      <c r="E169" s="235" t="s">
        <v>1</v>
      </c>
      <c r="F169" s="236" t="s">
        <v>1911</v>
      </c>
      <c r="G169" s="233"/>
      <c r="H169" s="237">
        <v>28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159</v>
      </c>
      <c r="AU169" s="243" t="s">
        <v>86</v>
      </c>
      <c r="AV169" s="13" t="s">
        <v>86</v>
      </c>
      <c r="AW169" s="13" t="s">
        <v>32</v>
      </c>
      <c r="AX169" s="13" t="s">
        <v>76</v>
      </c>
      <c r="AY169" s="243" t="s">
        <v>151</v>
      </c>
    </row>
    <row r="170" s="14" customFormat="1">
      <c r="A170" s="14"/>
      <c r="B170" s="244"/>
      <c r="C170" s="245"/>
      <c r="D170" s="234" t="s">
        <v>159</v>
      </c>
      <c r="E170" s="246" t="s">
        <v>1</v>
      </c>
      <c r="F170" s="247" t="s">
        <v>161</v>
      </c>
      <c r="G170" s="245"/>
      <c r="H170" s="248">
        <v>28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159</v>
      </c>
      <c r="AU170" s="254" t="s">
        <v>86</v>
      </c>
      <c r="AV170" s="14" t="s">
        <v>158</v>
      </c>
      <c r="AW170" s="14" t="s">
        <v>32</v>
      </c>
      <c r="AX170" s="14" t="s">
        <v>84</v>
      </c>
      <c r="AY170" s="254" t="s">
        <v>151</v>
      </c>
    </row>
    <row r="171" s="2" customFormat="1" ht="21.75" customHeight="1">
      <c r="A171" s="39"/>
      <c r="B171" s="40"/>
      <c r="C171" s="219" t="s">
        <v>372</v>
      </c>
      <c r="D171" s="219" t="s">
        <v>153</v>
      </c>
      <c r="E171" s="220" t="s">
        <v>1912</v>
      </c>
      <c r="F171" s="221" t="s">
        <v>1913</v>
      </c>
      <c r="G171" s="222" t="s">
        <v>198</v>
      </c>
      <c r="H171" s="223">
        <v>916</v>
      </c>
      <c r="I171" s="224"/>
      <c r="J171" s="225">
        <f>ROUND(I171*H171,2)</f>
        <v>0</v>
      </c>
      <c r="K171" s="221" t="s">
        <v>157</v>
      </c>
      <c r="L171" s="45"/>
      <c r="M171" s="226" t="s">
        <v>1</v>
      </c>
      <c r="N171" s="227" t="s">
        <v>41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199</v>
      </c>
      <c r="AT171" s="230" t="s">
        <v>153</v>
      </c>
      <c r="AU171" s="230" t="s">
        <v>86</v>
      </c>
      <c r="AY171" s="18" t="s">
        <v>151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84</v>
      </c>
      <c r="BK171" s="231">
        <f>ROUND(I171*H171,2)</f>
        <v>0</v>
      </c>
      <c r="BL171" s="18" t="s">
        <v>199</v>
      </c>
      <c r="BM171" s="230" t="s">
        <v>375</v>
      </c>
    </row>
    <row r="172" s="13" customFormat="1">
      <c r="A172" s="13"/>
      <c r="B172" s="232"/>
      <c r="C172" s="233"/>
      <c r="D172" s="234" t="s">
        <v>159</v>
      </c>
      <c r="E172" s="235" t="s">
        <v>1</v>
      </c>
      <c r="F172" s="236" t="s">
        <v>1914</v>
      </c>
      <c r="G172" s="233"/>
      <c r="H172" s="237">
        <v>916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159</v>
      </c>
      <c r="AU172" s="243" t="s">
        <v>86</v>
      </c>
      <c r="AV172" s="13" t="s">
        <v>86</v>
      </c>
      <c r="AW172" s="13" t="s">
        <v>32</v>
      </c>
      <c r="AX172" s="13" t="s">
        <v>76</v>
      </c>
      <c r="AY172" s="243" t="s">
        <v>151</v>
      </c>
    </row>
    <row r="173" s="14" customFormat="1">
      <c r="A173" s="14"/>
      <c r="B173" s="244"/>
      <c r="C173" s="245"/>
      <c r="D173" s="234" t="s">
        <v>159</v>
      </c>
      <c r="E173" s="246" t="s">
        <v>1</v>
      </c>
      <c r="F173" s="247" t="s">
        <v>161</v>
      </c>
      <c r="G173" s="245"/>
      <c r="H173" s="248">
        <v>916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159</v>
      </c>
      <c r="AU173" s="254" t="s">
        <v>86</v>
      </c>
      <c r="AV173" s="14" t="s">
        <v>158</v>
      </c>
      <c r="AW173" s="14" t="s">
        <v>32</v>
      </c>
      <c r="AX173" s="14" t="s">
        <v>84</v>
      </c>
      <c r="AY173" s="254" t="s">
        <v>151</v>
      </c>
    </row>
    <row r="174" s="2" customFormat="1">
      <c r="A174" s="39"/>
      <c r="B174" s="40"/>
      <c r="C174" s="219" t="s">
        <v>272</v>
      </c>
      <c r="D174" s="219" t="s">
        <v>153</v>
      </c>
      <c r="E174" s="220" t="s">
        <v>1915</v>
      </c>
      <c r="F174" s="221" t="s">
        <v>1916</v>
      </c>
      <c r="G174" s="222" t="s">
        <v>198</v>
      </c>
      <c r="H174" s="223">
        <v>11</v>
      </c>
      <c r="I174" s="224"/>
      <c r="J174" s="225">
        <f>ROUND(I174*H174,2)</f>
        <v>0</v>
      </c>
      <c r="K174" s="221" t="s">
        <v>157</v>
      </c>
      <c r="L174" s="45"/>
      <c r="M174" s="226" t="s">
        <v>1</v>
      </c>
      <c r="N174" s="227" t="s">
        <v>41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199</v>
      </c>
      <c r="AT174" s="230" t="s">
        <v>153</v>
      </c>
      <c r="AU174" s="230" t="s">
        <v>86</v>
      </c>
      <c r="AY174" s="18" t="s">
        <v>151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84</v>
      </c>
      <c r="BK174" s="231">
        <f>ROUND(I174*H174,2)</f>
        <v>0</v>
      </c>
      <c r="BL174" s="18" t="s">
        <v>199</v>
      </c>
      <c r="BM174" s="230" t="s">
        <v>380</v>
      </c>
    </row>
    <row r="175" s="2" customFormat="1" ht="16.5" customHeight="1">
      <c r="A175" s="39"/>
      <c r="B175" s="40"/>
      <c r="C175" s="265" t="s">
        <v>382</v>
      </c>
      <c r="D175" s="265" t="s">
        <v>219</v>
      </c>
      <c r="E175" s="266" t="s">
        <v>1917</v>
      </c>
      <c r="F175" s="267" t="s">
        <v>1918</v>
      </c>
      <c r="G175" s="268" t="s">
        <v>1000</v>
      </c>
      <c r="H175" s="269">
        <v>11</v>
      </c>
      <c r="I175" s="270"/>
      <c r="J175" s="271">
        <f>ROUND(I175*H175,2)</f>
        <v>0</v>
      </c>
      <c r="K175" s="267" t="s">
        <v>1</v>
      </c>
      <c r="L175" s="272"/>
      <c r="M175" s="273" t="s">
        <v>1</v>
      </c>
      <c r="N175" s="274" t="s">
        <v>41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245</v>
      </c>
      <c r="AT175" s="230" t="s">
        <v>219</v>
      </c>
      <c r="AU175" s="230" t="s">
        <v>86</v>
      </c>
      <c r="AY175" s="18" t="s">
        <v>151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84</v>
      </c>
      <c r="BK175" s="231">
        <f>ROUND(I175*H175,2)</f>
        <v>0</v>
      </c>
      <c r="BL175" s="18" t="s">
        <v>199</v>
      </c>
      <c r="BM175" s="230" t="s">
        <v>385</v>
      </c>
    </row>
    <row r="176" s="2" customFormat="1">
      <c r="A176" s="39"/>
      <c r="B176" s="40"/>
      <c r="C176" s="219" t="s">
        <v>276</v>
      </c>
      <c r="D176" s="219" t="s">
        <v>153</v>
      </c>
      <c r="E176" s="220" t="s">
        <v>1919</v>
      </c>
      <c r="F176" s="221" t="s">
        <v>1920</v>
      </c>
      <c r="G176" s="222" t="s">
        <v>198</v>
      </c>
      <c r="H176" s="223">
        <v>13</v>
      </c>
      <c r="I176" s="224"/>
      <c r="J176" s="225">
        <f>ROUND(I176*H176,2)</f>
        <v>0</v>
      </c>
      <c r="K176" s="221" t="s">
        <v>157</v>
      </c>
      <c r="L176" s="45"/>
      <c r="M176" s="226" t="s">
        <v>1</v>
      </c>
      <c r="N176" s="227" t="s">
        <v>41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199</v>
      </c>
      <c r="AT176" s="230" t="s">
        <v>153</v>
      </c>
      <c r="AU176" s="230" t="s">
        <v>86</v>
      </c>
      <c r="AY176" s="18" t="s">
        <v>151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84</v>
      </c>
      <c r="BK176" s="231">
        <f>ROUND(I176*H176,2)</f>
        <v>0</v>
      </c>
      <c r="BL176" s="18" t="s">
        <v>199</v>
      </c>
      <c r="BM176" s="230" t="s">
        <v>390</v>
      </c>
    </row>
    <row r="177" s="2" customFormat="1" ht="16.5" customHeight="1">
      <c r="A177" s="39"/>
      <c r="B177" s="40"/>
      <c r="C177" s="265" t="s">
        <v>391</v>
      </c>
      <c r="D177" s="265" t="s">
        <v>219</v>
      </c>
      <c r="E177" s="266" t="s">
        <v>1921</v>
      </c>
      <c r="F177" s="267" t="s">
        <v>1922</v>
      </c>
      <c r="G177" s="268" t="s">
        <v>1000</v>
      </c>
      <c r="H177" s="269">
        <v>13</v>
      </c>
      <c r="I177" s="270"/>
      <c r="J177" s="271">
        <f>ROUND(I177*H177,2)</f>
        <v>0</v>
      </c>
      <c r="K177" s="267" t="s">
        <v>1</v>
      </c>
      <c r="L177" s="272"/>
      <c r="M177" s="273" t="s">
        <v>1</v>
      </c>
      <c r="N177" s="274" t="s">
        <v>41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245</v>
      </c>
      <c r="AT177" s="230" t="s">
        <v>219</v>
      </c>
      <c r="AU177" s="230" t="s">
        <v>86</v>
      </c>
      <c r="AY177" s="18" t="s">
        <v>151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84</v>
      </c>
      <c r="BK177" s="231">
        <f>ROUND(I177*H177,2)</f>
        <v>0</v>
      </c>
      <c r="BL177" s="18" t="s">
        <v>199</v>
      </c>
      <c r="BM177" s="230" t="s">
        <v>394</v>
      </c>
    </row>
    <row r="178" s="2" customFormat="1">
      <c r="A178" s="39"/>
      <c r="B178" s="40"/>
      <c r="C178" s="219" t="s">
        <v>282</v>
      </c>
      <c r="D178" s="219" t="s">
        <v>153</v>
      </c>
      <c r="E178" s="220" t="s">
        <v>1923</v>
      </c>
      <c r="F178" s="221" t="s">
        <v>1924</v>
      </c>
      <c r="G178" s="222" t="s">
        <v>198</v>
      </c>
      <c r="H178" s="223">
        <v>9</v>
      </c>
      <c r="I178" s="224"/>
      <c r="J178" s="225">
        <f>ROUND(I178*H178,2)</f>
        <v>0</v>
      </c>
      <c r="K178" s="221" t="s">
        <v>157</v>
      </c>
      <c r="L178" s="45"/>
      <c r="M178" s="226" t="s">
        <v>1</v>
      </c>
      <c r="N178" s="227" t="s">
        <v>41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199</v>
      </c>
      <c r="AT178" s="230" t="s">
        <v>153</v>
      </c>
      <c r="AU178" s="230" t="s">
        <v>86</v>
      </c>
      <c r="AY178" s="18" t="s">
        <v>151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84</v>
      </c>
      <c r="BK178" s="231">
        <f>ROUND(I178*H178,2)</f>
        <v>0</v>
      </c>
      <c r="BL178" s="18" t="s">
        <v>199</v>
      </c>
      <c r="BM178" s="230" t="s">
        <v>398</v>
      </c>
    </row>
    <row r="179" s="2" customFormat="1" ht="16.5" customHeight="1">
      <c r="A179" s="39"/>
      <c r="B179" s="40"/>
      <c r="C179" s="265" t="s">
        <v>413</v>
      </c>
      <c r="D179" s="265" t="s">
        <v>219</v>
      </c>
      <c r="E179" s="266" t="s">
        <v>1925</v>
      </c>
      <c r="F179" s="267" t="s">
        <v>1926</v>
      </c>
      <c r="G179" s="268" t="s">
        <v>1000</v>
      </c>
      <c r="H179" s="269">
        <v>9</v>
      </c>
      <c r="I179" s="270"/>
      <c r="J179" s="271">
        <f>ROUND(I179*H179,2)</f>
        <v>0</v>
      </c>
      <c r="K179" s="267" t="s">
        <v>1</v>
      </c>
      <c r="L179" s="272"/>
      <c r="M179" s="273" t="s">
        <v>1</v>
      </c>
      <c r="N179" s="274" t="s">
        <v>41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245</v>
      </c>
      <c r="AT179" s="230" t="s">
        <v>219</v>
      </c>
      <c r="AU179" s="230" t="s">
        <v>86</v>
      </c>
      <c r="AY179" s="18" t="s">
        <v>151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84</v>
      </c>
      <c r="BK179" s="231">
        <f>ROUND(I179*H179,2)</f>
        <v>0</v>
      </c>
      <c r="BL179" s="18" t="s">
        <v>199</v>
      </c>
      <c r="BM179" s="230" t="s">
        <v>416</v>
      </c>
    </row>
    <row r="180" s="2" customFormat="1">
      <c r="A180" s="39"/>
      <c r="B180" s="40"/>
      <c r="C180" s="219" t="s">
        <v>295</v>
      </c>
      <c r="D180" s="219" t="s">
        <v>153</v>
      </c>
      <c r="E180" s="220" t="s">
        <v>1927</v>
      </c>
      <c r="F180" s="221" t="s">
        <v>1928</v>
      </c>
      <c r="G180" s="222" t="s">
        <v>198</v>
      </c>
      <c r="H180" s="223">
        <v>6</v>
      </c>
      <c r="I180" s="224"/>
      <c r="J180" s="225">
        <f>ROUND(I180*H180,2)</f>
        <v>0</v>
      </c>
      <c r="K180" s="221" t="s">
        <v>157</v>
      </c>
      <c r="L180" s="45"/>
      <c r="M180" s="226" t="s">
        <v>1</v>
      </c>
      <c r="N180" s="227" t="s">
        <v>41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199</v>
      </c>
      <c r="AT180" s="230" t="s">
        <v>153</v>
      </c>
      <c r="AU180" s="230" t="s">
        <v>86</v>
      </c>
      <c r="AY180" s="18" t="s">
        <v>151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84</v>
      </c>
      <c r="BK180" s="231">
        <f>ROUND(I180*H180,2)</f>
        <v>0</v>
      </c>
      <c r="BL180" s="18" t="s">
        <v>199</v>
      </c>
      <c r="BM180" s="230" t="s">
        <v>444</v>
      </c>
    </row>
    <row r="181" s="2" customFormat="1" ht="16.5" customHeight="1">
      <c r="A181" s="39"/>
      <c r="B181" s="40"/>
      <c r="C181" s="265" t="s">
        <v>446</v>
      </c>
      <c r="D181" s="265" t="s">
        <v>219</v>
      </c>
      <c r="E181" s="266" t="s">
        <v>1929</v>
      </c>
      <c r="F181" s="267" t="s">
        <v>1930</v>
      </c>
      <c r="G181" s="268" t="s">
        <v>1000</v>
      </c>
      <c r="H181" s="269">
        <v>6</v>
      </c>
      <c r="I181" s="270"/>
      <c r="J181" s="271">
        <f>ROUND(I181*H181,2)</f>
        <v>0</v>
      </c>
      <c r="K181" s="267" t="s">
        <v>1</v>
      </c>
      <c r="L181" s="272"/>
      <c r="M181" s="273" t="s">
        <v>1</v>
      </c>
      <c r="N181" s="274" t="s">
        <v>41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245</v>
      </c>
      <c r="AT181" s="230" t="s">
        <v>219</v>
      </c>
      <c r="AU181" s="230" t="s">
        <v>86</v>
      </c>
      <c r="AY181" s="18" t="s">
        <v>151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84</v>
      </c>
      <c r="BK181" s="231">
        <f>ROUND(I181*H181,2)</f>
        <v>0</v>
      </c>
      <c r="BL181" s="18" t="s">
        <v>199</v>
      </c>
      <c r="BM181" s="230" t="s">
        <v>449</v>
      </c>
    </row>
    <row r="182" s="2" customFormat="1">
      <c r="A182" s="39"/>
      <c r="B182" s="40"/>
      <c r="C182" s="219" t="s">
        <v>300</v>
      </c>
      <c r="D182" s="219" t="s">
        <v>153</v>
      </c>
      <c r="E182" s="220" t="s">
        <v>1931</v>
      </c>
      <c r="F182" s="221" t="s">
        <v>1932</v>
      </c>
      <c r="G182" s="222" t="s">
        <v>198</v>
      </c>
      <c r="H182" s="223">
        <v>2</v>
      </c>
      <c r="I182" s="224"/>
      <c r="J182" s="225">
        <f>ROUND(I182*H182,2)</f>
        <v>0</v>
      </c>
      <c r="K182" s="221" t="s">
        <v>157</v>
      </c>
      <c r="L182" s="45"/>
      <c r="M182" s="226" t="s">
        <v>1</v>
      </c>
      <c r="N182" s="227" t="s">
        <v>41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199</v>
      </c>
      <c r="AT182" s="230" t="s">
        <v>153</v>
      </c>
      <c r="AU182" s="230" t="s">
        <v>86</v>
      </c>
      <c r="AY182" s="18" t="s">
        <v>151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84</v>
      </c>
      <c r="BK182" s="231">
        <f>ROUND(I182*H182,2)</f>
        <v>0</v>
      </c>
      <c r="BL182" s="18" t="s">
        <v>199</v>
      </c>
      <c r="BM182" s="230" t="s">
        <v>452</v>
      </c>
    </row>
    <row r="183" s="2" customFormat="1" ht="16.5" customHeight="1">
      <c r="A183" s="39"/>
      <c r="B183" s="40"/>
      <c r="C183" s="265" t="s">
        <v>455</v>
      </c>
      <c r="D183" s="265" t="s">
        <v>219</v>
      </c>
      <c r="E183" s="266" t="s">
        <v>1933</v>
      </c>
      <c r="F183" s="267" t="s">
        <v>1934</v>
      </c>
      <c r="G183" s="268" t="s">
        <v>1000</v>
      </c>
      <c r="H183" s="269">
        <v>2</v>
      </c>
      <c r="I183" s="270"/>
      <c r="J183" s="271">
        <f>ROUND(I183*H183,2)</f>
        <v>0</v>
      </c>
      <c r="K183" s="267" t="s">
        <v>1</v>
      </c>
      <c r="L183" s="272"/>
      <c r="M183" s="273" t="s">
        <v>1</v>
      </c>
      <c r="N183" s="274" t="s">
        <v>41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245</v>
      </c>
      <c r="AT183" s="230" t="s">
        <v>219</v>
      </c>
      <c r="AU183" s="230" t="s">
        <v>86</v>
      </c>
      <c r="AY183" s="18" t="s">
        <v>151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84</v>
      </c>
      <c r="BK183" s="231">
        <f>ROUND(I183*H183,2)</f>
        <v>0</v>
      </c>
      <c r="BL183" s="18" t="s">
        <v>199</v>
      </c>
      <c r="BM183" s="230" t="s">
        <v>458</v>
      </c>
    </row>
    <row r="184" s="2" customFormat="1" ht="21.75" customHeight="1">
      <c r="A184" s="39"/>
      <c r="B184" s="40"/>
      <c r="C184" s="219" t="s">
        <v>308</v>
      </c>
      <c r="D184" s="219" t="s">
        <v>153</v>
      </c>
      <c r="E184" s="220" t="s">
        <v>1935</v>
      </c>
      <c r="F184" s="221" t="s">
        <v>1936</v>
      </c>
      <c r="G184" s="222" t="s">
        <v>198</v>
      </c>
      <c r="H184" s="223">
        <v>4</v>
      </c>
      <c r="I184" s="224"/>
      <c r="J184" s="225">
        <f>ROUND(I184*H184,2)</f>
        <v>0</v>
      </c>
      <c r="K184" s="221" t="s">
        <v>157</v>
      </c>
      <c r="L184" s="45"/>
      <c r="M184" s="226" t="s">
        <v>1</v>
      </c>
      <c r="N184" s="227" t="s">
        <v>41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199</v>
      </c>
      <c r="AT184" s="230" t="s">
        <v>153</v>
      </c>
      <c r="AU184" s="230" t="s">
        <v>86</v>
      </c>
      <c r="AY184" s="18" t="s">
        <v>151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84</v>
      </c>
      <c r="BK184" s="231">
        <f>ROUND(I184*H184,2)</f>
        <v>0</v>
      </c>
      <c r="BL184" s="18" t="s">
        <v>199</v>
      </c>
      <c r="BM184" s="230" t="s">
        <v>481</v>
      </c>
    </row>
    <row r="185" s="2" customFormat="1" ht="16.5" customHeight="1">
      <c r="A185" s="39"/>
      <c r="B185" s="40"/>
      <c r="C185" s="265" t="s">
        <v>495</v>
      </c>
      <c r="D185" s="265" t="s">
        <v>219</v>
      </c>
      <c r="E185" s="266" t="s">
        <v>1937</v>
      </c>
      <c r="F185" s="267" t="s">
        <v>1938</v>
      </c>
      <c r="G185" s="268" t="s">
        <v>1000</v>
      </c>
      <c r="H185" s="269">
        <v>4</v>
      </c>
      <c r="I185" s="270"/>
      <c r="J185" s="271">
        <f>ROUND(I185*H185,2)</f>
        <v>0</v>
      </c>
      <c r="K185" s="267" t="s">
        <v>1</v>
      </c>
      <c r="L185" s="272"/>
      <c r="M185" s="273" t="s">
        <v>1</v>
      </c>
      <c r="N185" s="274" t="s">
        <v>41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245</v>
      </c>
      <c r="AT185" s="230" t="s">
        <v>219</v>
      </c>
      <c r="AU185" s="230" t="s">
        <v>86</v>
      </c>
      <c r="AY185" s="18" t="s">
        <v>151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84</v>
      </c>
      <c r="BK185" s="231">
        <f>ROUND(I185*H185,2)</f>
        <v>0</v>
      </c>
      <c r="BL185" s="18" t="s">
        <v>199</v>
      </c>
      <c r="BM185" s="230" t="s">
        <v>498</v>
      </c>
    </row>
    <row r="186" s="2" customFormat="1">
      <c r="A186" s="39"/>
      <c r="B186" s="40"/>
      <c r="C186" s="219" t="s">
        <v>313</v>
      </c>
      <c r="D186" s="219" t="s">
        <v>153</v>
      </c>
      <c r="E186" s="220" t="s">
        <v>1939</v>
      </c>
      <c r="F186" s="221" t="s">
        <v>1940</v>
      </c>
      <c r="G186" s="222" t="s">
        <v>198</v>
      </c>
      <c r="H186" s="223">
        <v>163</v>
      </c>
      <c r="I186" s="224"/>
      <c r="J186" s="225">
        <f>ROUND(I186*H186,2)</f>
        <v>0</v>
      </c>
      <c r="K186" s="221" t="s">
        <v>157</v>
      </c>
      <c r="L186" s="45"/>
      <c r="M186" s="226" t="s">
        <v>1</v>
      </c>
      <c r="N186" s="227" t="s">
        <v>41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199</v>
      </c>
      <c r="AT186" s="230" t="s">
        <v>153</v>
      </c>
      <c r="AU186" s="230" t="s">
        <v>86</v>
      </c>
      <c r="AY186" s="18" t="s">
        <v>151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84</v>
      </c>
      <c r="BK186" s="231">
        <f>ROUND(I186*H186,2)</f>
        <v>0</v>
      </c>
      <c r="BL186" s="18" t="s">
        <v>199</v>
      </c>
      <c r="BM186" s="230" t="s">
        <v>503</v>
      </c>
    </row>
    <row r="187" s="13" customFormat="1">
      <c r="A187" s="13"/>
      <c r="B187" s="232"/>
      <c r="C187" s="233"/>
      <c r="D187" s="234" t="s">
        <v>159</v>
      </c>
      <c r="E187" s="235" t="s">
        <v>1</v>
      </c>
      <c r="F187" s="236" t="s">
        <v>1941</v>
      </c>
      <c r="G187" s="233"/>
      <c r="H187" s="237">
        <v>163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159</v>
      </c>
      <c r="AU187" s="243" t="s">
        <v>86</v>
      </c>
      <c r="AV187" s="13" t="s">
        <v>86</v>
      </c>
      <c r="AW187" s="13" t="s">
        <v>32</v>
      </c>
      <c r="AX187" s="13" t="s">
        <v>76</v>
      </c>
      <c r="AY187" s="243" t="s">
        <v>151</v>
      </c>
    </row>
    <row r="188" s="14" customFormat="1">
      <c r="A188" s="14"/>
      <c r="B188" s="244"/>
      <c r="C188" s="245"/>
      <c r="D188" s="234" t="s">
        <v>159</v>
      </c>
      <c r="E188" s="246" t="s">
        <v>1</v>
      </c>
      <c r="F188" s="247" t="s">
        <v>161</v>
      </c>
      <c r="G188" s="245"/>
      <c r="H188" s="248">
        <v>163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159</v>
      </c>
      <c r="AU188" s="254" t="s">
        <v>86</v>
      </c>
      <c r="AV188" s="14" t="s">
        <v>158</v>
      </c>
      <c r="AW188" s="14" t="s">
        <v>32</v>
      </c>
      <c r="AX188" s="14" t="s">
        <v>84</v>
      </c>
      <c r="AY188" s="254" t="s">
        <v>151</v>
      </c>
    </row>
    <row r="189" s="2" customFormat="1" ht="16.5" customHeight="1">
      <c r="A189" s="39"/>
      <c r="B189" s="40"/>
      <c r="C189" s="265" t="s">
        <v>504</v>
      </c>
      <c r="D189" s="265" t="s">
        <v>219</v>
      </c>
      <c r="E189" s="266" t="s">
        <v>1942</v>
      </c>
      <c r="F189" s="267" t="s">
        <v>1943</v>
      </c>
      <c r="G189" s="268" t="s">
        <v>1000</v>
      </c>
      <c r="H189" s="269">
        <v>78</v>
      </c>
      <c r="I189" s="270"/>
      <c r="J189" s="271">
        <f>ROUND(I189*H189,2)</f>
        <v>0</v>
      </c>
      <c r="K189" s="267" t="s">
        <v>1</v>
      </c>
      <c r="L189" s="272"/>
      <c r="M189" s="273" t="s">
        <v>1</v>
      </c>
      <c r="N189" s="274" t="s">
        <v>41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245</v>
      </c>
      <c r="AT189" s="230" t="s">
        <v>219</v>
      </c>
      <c r="AU189" s="230" t="s">
        <v>86</v>
      </c>
      <c r="AY189" s="18" t="s">
        <v>151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84</v>
      </c>
      <c r="BK189" s="231">
        <f>ROUND(I189*H189,2)</f>
        <v>0</v>
      </c>
      <c r="BL189" s="18" t="s">
        <v>199</v>
      </c>
      <c r="BM189" s="230" t="s">
        <v>507</v>
      </c>
    </row>
    <row r="190" s="2" customFormat="1" ht="16.5" customHeight="1">
      <c r="A190" s="39"/>
      <c r="B190" s="40"/>
      <c r="C190" s="265" t="s">
        <v>319</v>
      </c>
      <c r="D190" s="265" t="s">
        <v>219</v>
      </c>
      <c r="E190" s="266" t="s">
        <v>1944</v>
      </c>
      <c r="F190" s="267" t="s">
        <v>1945</v>
      </c>
      <c r="G190" s="268" t="s">
        <v>1000</v>
      </c>
      <c r="H190" s="269">
        <v>1</v>
      </c>
      <c r="I190" s="270"/>
      <c r="J190" s="271">
        <f>ROUND(I190*H190,2)</f>
        <v>0</v>
      </c>
      <c r="K190" s="267" t="s">
        <v>1</v>
      </c>
      <c r="L190" s="272"/>
      <c r="M190" s="273" t="s">
        <v>1</v>
      </c>
      <c r="N190" s="274" t="s">
        <v>41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245</v>
      </c>
      <c r="AT190" s="230" t="s">
        <v>219</v>
      </c>
      <c r="AU190" s="230" t="s">
        <v>86</v>
      </c>
      <c r="AY190" s="18" t="s">
        <v>151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84</v>
      </c>
      <c r="BK190" s="231">
        <f>ROUND(I190*H190,2)</f>
        <v>0</v>
      </c>
      <c r="BL190" s="18" t="s">
        <v>199</v>
      </c>
      <c r="BM190" s="230" t="s">
        <v>510</v>
      </c>
    </row>
    <row r="191" s="2" customFormat="1" ht="16.5" customHeight="1">
      <c r="A191" s="39"/>
      <c r="B191" s="40"/>
      <c r="C191" s="265" t="s">
        <v>514</v>
      </c>
      <c r="D191" s="265" t="s">
        <v>219</v>
      </c>
      <c r="E191" s="266" t="s">
        <v>1946</v>
      </c>
      <c r="F191" s="267" t="s">
        <v>1947</v>
      </c>
      <c r="G191" s="268" t="s">
        <v>1000</v>
      </c>
      <c r="H191" s="269">
        <v>64</v>
      </c>
      <c r="I191" s="270"/>
      <c r="J191" s="271">
        <f>ROUND(I191*H191,2)</f>
        <v>0</v>
      </c>
      <c r="K191" s="267" t="s">
        <v>1</v>
      </c>
      <c r="L191" s="272"/>
      <c r="M191" s="273" t="s">
        <v>1</v>
      </c>
      <c r="N191" s="274" t="s">
        <v>41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245</v>
      </c>
      <c r="AT191" s="230" t="s">
        <v>219</v>
      </c>
      <c r="AU191" s="230" t="s">
        <v>86</v>
      </c>
      <c r="AY191" s="18" t="s">
        <v>151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84</v>
      </c>
      <c r="BK191" s="231">
        <f>ROUND(I191*H191,2)</f>
        <v>0</v>
      </c>
      <c r="BL191" s="18" t="s">
        <v>199</v>
      </c>
      <c r="BM191" s="230" t="s">
        <v>517</v>
      </c>
    </row>
    <row r="192" s="2" customFormat="1" ht="16.5" customHeight="1">
      <c r="A192" s="39"/>
      <c r="B192" s="40"/>
      <c r="C192" s="265" t="s">
        <v>325</v>
      </c>
      <c r="D192" s="265" t="s">
        <v>219</v>
      </c>
      <c r="E192" s="266" t="s">
        <v>1948</v>
      </c>
      <c r="F192" s="267" t="s">
        <v>1949</v>
      </c>
      <c r="G192" s="268" t="s">
        <v>1000</v>
      </c>
      <c r="H192" s="269">
        <v>20</v>
      </c>
      <c r="I192" s="270"/>
      <c r="J192" s="271">
        <f>ROUND(I192*H192,2)</f>
        <v>0</v>
      </c>
      <c r="K192" s="267" t="s">
        <v>1</v>
      </c>
      <c r="L192" s="272"/>
      <c r="M192" s="273" t="s">
        <v>1</v>
      </c>
      <c r="N192" s="274" t="s">
        <v>41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245</v>
      </c>
      <c r="AT192" s="230" t="s">
        <v>219</v>
      </c>
      <c r="AU192" s="230" t="s">
        <v>86</v>
      </c>
      <c r="AY192" s="18" t="s">
        <v>151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84</v>
      </c>
      <c r="BK192" s="231">
        <f>ROUND(I192*H192,2)</f>
        <v>0</v>
      </c>
      <c r="BL192" s="18" t="s">
        <v>199</v>
      </c>
      <c r="BM192" s="230" t="s">
        <v>520</v>
      </c>
    </row>
    <row r="193" s="2" customFormat="1" ht="16.5" customHeight="1">
      <c r="A193" s="39"/>
      <c r="B193" s="40"/>
      <c r="C193" s="219" t="s">
        <v>522</v>
      </c>
      <c r="D193" s="219" t="s">
        <v>153</v>
      </c>
      <c r="E193" s="220" t="s">
        <v>1950</v>
      </c>
      <c r="F193" s="221" t="s">
        <v>1951</v>
      </c>
      <c r="G193" s="222" t="s">
        <v>198</v>
      </c>
      <c r="H193" s="223">
        <v>2</v>
      </c>
      <c r="I193" s="224"/>
      <c r="J193" s="225">
        <f>ROUND(I193*H193,2)</f>
        <v>0</v>
      </c>
      <c r="K193" s="221" t="s">
        <v>157</v>
      </c>
      <c r="L193" s="45"/>
      <c r="M193" s="226" t="s">
        <v>1</v>
      </c>
      <c r="N193" s="227" t="s">
        <v>41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199</v>
      </c>
      <c r="AT193" s="230" t="s">
        <v>153</v>
      </c>
      <c r="AU193" s="230" t="s">
        <v>86</v>
      </c>
      <c r="AY193" s="18" t="s">
        <v>151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84</v>
      </c>
      <c r="BK193" s="231">
        <f>ROUND(I193*H193,2)</f>
        <v>0</v>
      </c>
      <c r="BL193" s="18" t="s">
        <v>199</v>
      </c>
      <c r="BM193" s="230" t="s">
        <v>525</v>
      </c>
    </row>
    <row r="194" s="2" customFormat="1" ht="16.5" customHeight="1">
      <c r="A194" s="39"/>
      <c r="B194" s="40"/>
      <c r="C194" s="265" t="s">
        <v>330</v>
      </c>
      <c r="D194" s="265" t="s">
        <v>219</v>
      </c>
      <c r="E194" s="266" t="s">
        <v>1952</v>
      </c>
      <c r="F194" s="267" t="s">
        <v>1953</v>
      </c>
      <c r="G194" s="268" t="s">
        <v>1000</v>
      </c>
      <c r="H194" s="269">
        <v>2</v>
      </c>
      <c r="I194" s="270"/>
      <c r="J194" s="271">
        <f>ROUND(I194*H194,2)</f>
        <v>0</v>
      </c>
      <c r="K194" s="267" t="s">
        <v>1</v>
      </c>
      <c r="L194" s="272"/>
      <c r="M194" s="273" t="s">
        <v>1</v>
      </c>
      <c r="N194" s="274" t="s">
        <v>41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245</v>
      </c>
      <c r="AT194" s="230" t="s">
        <v>219</v>
      </c>
      <c r="AU194" s="230" t="s">
        <v>86</v>
      </c>
      <c r="AY194" s="18" t="s">
        <v>151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84</v>
      </c>
      <c r="BK194" s="231">
        <f>ROUND(I194*H194,2)</f>
        <v>0</v>
      </c>
      <c r="BL194" s="18" t="s">
        <v>199</v>
      </c>
      <c r="BM194" s="230" t="s">
        <v>533</v>
      </c>
    </row>
    <row r="195" s="2" customFormat="1" ht="16.5" customHeight="1">
      <c r="A195" s="39"/>
      <c r="B195" s="40"/>
      <c r="C195" s="219" t="s">
        <v>537</v>
      </c>
      <c r="D195" s="219" t="s">
        <v>153</v>
      </c>
      <c r="E195" s="220" t="s">
        <v>1954</v>
      </c>
      <c r="F195" s="221" t="s">
        <v>1955</v>
      </c>
      <c r="G195" s="222" t="s">
        <v>198</v>
      </c>
      <c r="H195" s="223">
        <v>68</v>
      </c>
      <c r="I195" s="224"/>
      <c r="J195" s="225">
        <f>ROUND(I195*H195,2)</f>
        <v>0</v>
      </c>
      <c r="K195" s="221" t="s">
        <v>1</v>
      </c>
      <c r="L195" s="45"/>
      <c r="M195" s="226" t="s">
        <v>1</v>
      </c>
      <c r="N195" s="227" t="s">
        <v>41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199</v>
      </c>
      <c r="AT195" s="230" t="s">
        <v>153</v>
      </c>
      <c r="AU195" s="230" t="s">
        <v>86</v>
      </c>
      <c r="AY195" s="18" t="s">
        <v>151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84</v>
      </c>
      <c r="BK195" s="231">
        <f>ROUND(I195*H195,2)</f>
        <v>0</v>
      </c>
      <c r="BL195" s="18" t="s">
        <v>199</v>
      </c>
      <c r="BM195" s="230" t="s">
        <v>540</v>
      </c>
    </row>
    <row r="196" s="13" customFormat="1">
      <c r="A196" s="13"/>
      <c r="B196" s="232"/>
      <c r="C196" s="233"/>
      <c r="D196" s="234" t="s">
        <v>159</v>
      </c>
      <c r="E196" s="235" t="s">
        <v>1</v>
      </c>
      <c r="F196" s="236" t="s">
        <v>1956</v>
      </c>
      <c r="G196" s="233"/>
      <c r="H196" s="237">
        <v>68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159</v>
      </c>
      <c r="AU196" s="243" t="s">
        <v>86</v>
      </c>
      <c r="AV196" s="13" t="s">
        <v>86</v>
      </c>
      <c r="AW196" s="13" t="s">
        <v>32</v>
      </c>
      <c r="AX196" s="13" t="s">
        <v>76</v>
      </c>
      <c r="AY196" s="243" t="s">
        <v>151</v>
      </c>
    </row>
    <row r="197" s="14" customFormat="1">
      <c r="A197" s="14"/>
      <c r="B197" s="244"/>
      <c r="C197" s="245"/>
      <c r="D197" s="234" t="s">
        <v>159</v>
      </c>
      <c r="E197" s="246" t="s">
        <v>1</v>
      </c>
      <c r="F197" s="247" t="s">
        <v>161</v>
      </c>
      <c r="G197" s="245"/>
      <c r="H197" s="248">
        <v>68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159</v>
      </c>
      <c r="AU197" s="254" t="s">
        <v>86</v>
      </c>
      <c r="AV197" s="14" t="s">
        <v>158</v>
      </c>
      <c r="AW197" s="14" t="s">
        <v>32</v>
      </c>
      <c r="AX197" s="14" t="s">
        <v>84</v>
      </c>
      <c r="AY197" s="254" t="s">
        <v>151</v>
      </c>
    </row>
    <row r="198" s="2" customFormat="1" ht="16.5" customHeight="1">
      <c r="A198" s="39"/>
      <c r="B198" s="40"/>
      <c r="C198" s="265" t="s">
        <v>336</v>
      </c>
      <c r="D198" s="265" t="s">
        <v>219</v>
      </c>
      <c r="E198" s="266" t="s">
        <v>1957</v>
      </c>
      <c r="F198" s="267" t="s">
        <v>1958</v>
      </c>
      <c r="G198" s="268" t="s">
        <v>1000</v>
      </c>
      <c r="H198" s="269">
        <v>2</v>
      </c>
      <c r="I198" s="270"/>
      <c r="J198" s="271">
        <f>ROUND(I198*H198,2)</f>
        <v>0</v>
      </c>
      <c r="K198" s="267" t="s">
        <v>1</v>
      </c>
      <c r="L198" s="272"/>
      <c r="M198" s="273" t="s">
        <v>1</v>
      </c>
      <c r="N198" s="274" t="s">
        <v>41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245</v>
      </c>
      <c r="AT198" s="230" t="s">
        <v>219</v>
      </c>
      <c r="AU198" s="230" t="s">
        <v>86</v>
      </c>
      <c r="AY198" s="18" t="s">
        <v>151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84</v>
      </c>
      <c r="BK198" s="231">
        <f>ROUND(I198*H198,2)</f>
        <v>0</v>
      </c>
      <c r="BL198" s="18" t="s">
        <v>199</v>
      </c>
      <c r="BM198" s="230" t="s">
        <v>545</v>
      </c>
    </row>
    <row r="199" s="2" customFormat="1" ht="16.5" customHeight="1">
      <c r="A199" s="39"/>
      <c r="B199" s="40"/>
      <c r="C199" s="265" t="s">
        <v>547</v>
      </c>
      <c r="D199" s="265" t="s">
        <v>219</v>
      </c>
      <c r="E199" s="266" t="s">
        <v>1959</v>
      </c>
      <c r="F199" s="267" t="s">
        <v>1960</v>
      </c>
      <c r="G199" s="268" t="s">
        <v>1000</v>
      </c>
      <c r="H199" s="269">
        <v>36</v>
      </c>
      <c r="I199" s="270"/>
      <c r="J199" s="271">
        <f>ROUND(I199*H199,2)</f>
        <v>0</v>
      </c>
      <c r="K199" s="267" t="s">
        <v>1</v>
      </c>
      <c r="L199" s="272"/>
      <c r="M199" s="273" t="s">
        <v>1</v>
      </c>
      <c r="N199" s="274" t="s">
        <v>41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245</v>
      </c>
      <c r="AT199" s="230" t="s">
        <v>219</v>
      </c>
      <c r="AU199" s="230" t="s">
        <v>86</v>
      </c>
      <c r="AY199" s="18" t="s">
        <v>151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84</v>
      </c>
      <c r="BK199" s="231">
        <f>ROUND(I199*H199,2)</f>
        <v>0</v>
      </c>
      <c r="BL199" s="18" t="s">
        <v>199</v>
      </c>
      <c r="BM199" s="230" t="s">
        <v>550</v>
      </c>
    </row>
    <row r="200" s="2" customFormat="1" ht="16.5" customHeight="1">
      <c r="A200" s="39"/>
      <c r="B200" s="40"/>
      <c r="C200" s="265" t="s">
        <v>339</v>
      </c>
      <c r="D200" s="265" t="s">
        <v>219</v>
      </c>
      <c r="E200" s="266" t="s">
        <v>1961</v>
      </c>
      <c r="F200" s="267" t="s">
        <v>1962</v>
      </c>
      <c r="G200" s="268" t="s">
        <v>1000</v>
      </c>
      <c r="H200" s="269">
        <v>2</v>
      </c>
      <c r="I200" s="270"/>
      <c r="J200" s="271">
        <f>ROUND(I200*H200,2)</f>
        <v>0</v>
      </c>
      <c r="K200" s="267" t="s">
        <v>1</v>
      </c>
      <c r="L200" s="272"/>
      <c r="M200" s="273" t="s">
        <v>1</v>
      </c>
      <c r="N200" s="274" t="s">
        <v>41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245</v>
      </c>
      <c r="AT200" s="230" t="s">
        <v>219</v>
      </c>
      <c r="AU200" s="230" t="s">
        <v>86</v>
      </c>
      <c r="AY200" s="18" t="s">
        <v>151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84</v>
      </c>
      <c r="BK200" s="231">
        <f>ROUND(I200*H200,2)</f>
        <v>0</v>
      </c>
      <c r="BL200" s="18" t="s">
        <v>199</v>
      </c>
      <c r="BM200" s="230" t="s">
        <v>555</v>
      </c>
    </row>
    <row r="201" s="2" customFormat="1" ht="16.5" customHeight="1">
      <c r="A201" s="39"/>
      <c r="B201" s="40"/>
      <c r="C201" s="265" t="s">
        <v>560</v>
      </c>
      <c r="D201" s="265" t="s">
        <v>219</v>
      </c>
      <c r="E201" s="266" t="s">
        <v>1963</v>
      </c>
      <c r="F201" s="267" t="s">
        <v>1964</v>
      </c>
      <c r="G201" s="268" t="s">
        <v>1000</v>
      </c>
      <c r="H201" s="269">
        <v>13</v>
      </c>
      <c r="I201" s="270"/>
      <c r="J201" s="271">
        <f>ROUND(I201*H201,2)</f>
        <v>0</v>
      </c>
      <c r="K201" s="267" t="s">
        <v>1</v>
      </c>
      <c r="L201" s="272"/>
      <c r="M201" s="273" t="s">
        <v>1</v>
      </c>
      <c r="N201" s="274" t="s">
        <v>41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245</v>
      </c>
      <c r="AT201" s="230" t="s">
        <v>219</v>
      </c>
      <c r="AU201" s="230" t="s">
        <v>86</v>
      </c>
      <c r="AY201" s="18" t="s">
        <v>151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84</v>
      </c>
      <c r="BK201" s="231">
        <f>ROUND(I201*H201,2)</f>
        <v>0</v>
      </c>
      <c r="BL201" s="18" t="s">
        <v>199</v>
      </c>
      <c r="BM201" s="230" t="s">
        <v>563</v>
      </c>
    </row>
    <row r="202" s="2" customFormat="1" ht="16.5" customHeight="1">
      <c r="A202" s="39"/>
      <c r="B202" s="40"/>
      <c r="C202" s="265" t="s">
        <v>343</v>
      </c>
      <c r="D202" s="265" t="s">
        <v>219</v>
      </c>
      <c r="E202" s="266" t="s">
        <v>1965</v>
      </c>
      <c r="F202" s="267" t="s">
        <v>1966</v>
      </c>
      <c r="G202" s="268" t="s">
        <v>1000</v>
      </c>
      <c r="H202" s="269">
        <v>14</v>
      </c>
      <c r="I202" s="270"/>
      <c r="J202" s="271">
        <f>ROUND(I202*H202,2)</f>
        <v>0</v>
      </c>
      <c r="K202" s="267" t="s">
        <v>1</v>
      </c>
      <c r="L202" s="272"/>
      <c r="M202" s="273" t="s">
        <v>1</v>
      </c>
      <c r="N202" s="274" t="s">
        <v>41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245</v>
      </c>
      <c r="AT202" s="230" t="s">
        <v>219</v>
      </c>
      <c r="AU202" s="230" t="s">
        <v>86</v>
      </c>
      <c r="AY202" s="18" t="s">
        <v>151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84</v>
      </c>
      <c r="BK202" s="231">
        <f>ROUND(I202*H202,2)</f>
        <v>0</v>
      </c>
      <c r="BL202" s="18" t="s">
        <v>199</v>
      </c>
      <c r="BM202" s="230" t="s">
        <v>575</v>
      </c>
    </row>
    <row r="203" s="2" customFormat="1" ht="16.5" customHeight="1">
      <c r="A203" s="39"/>
      <c r="B203" s="40"/>
      <c r="C203" s="265" t="s">
        <v>578</v>
      </c>
      <c r="D203" s="265" t="s">
        <v>219</v>
      </c>
      <c r="E203" s="266" t="s">
        <v>1967</v>
      </c>
      <c r="F203" s="267" t="s">
        <v>1968</v>
      </c>
      <c r="G203" s="268" t="s">
        <v>1000</v>
      </c>
      <c r="H203" s="269">
        <v>1</v>
      </c>
      <c r="I203" s="270"/>
      <c r="J203" s="271">
        <f>ROUND(I203*H203,2)</f>
        <v>0</v>
      </c>
      <c r="K203" s="267" t="s">
        <v>1</v>
      </c>
      <c r="L203" s="272"/>
      <c r="M203" s="273" t="s">
        <v>1</v>
      </c>
      <c r="N203" s="274" t="s">
        <v>41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245</v>
      </c>
      <c r="AT203" s="230" t="s">
        <v>219</v>
      </c>
      <c r="AU203" s="230" t="s">
        <v>86</v>
      </c>
      <c r="AY203" s="18" t="s">
        <v>151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84</v>
      </c>
      <c r="BK203" s="231">
        <f>ROUND(I203*H203,2)</f>
        <v>0</v>
      </c>
      <c r="BL203" s="18" t="s">
        <v>199</v>
      </c>
      <c r="BM203" s="230" t="s">
        <v>581</v>
      </c>
    </row>
    <row r="204" s="2" customFormat="1" ht="16.5" customHeight="1">
      <c r="A204" s="39"/>
      <c r="B204" s="40"/>
      <c r="C204" s="219" t="s">
        <v>348</v>
      </c>
      <c r="D204" s="219" t="s">
        <v>153</v>
      </c>
      <c r="E204" s="220" t="s">
        <v>1969</v>
      </c>
      <c r="F204" s="221" t="s">
        <v>1970</v>
      </c>
      <c r="G204" s="222" t="s">
        <v>244</v>
      </c>
      <c r="H204" s="223">
        <v>50</v>
      </c>
      <c r="I204" s="224"/>
      <c r="J204" s="225">
        <f>ROUND(I204*H204,2)</f>
        <v>0</v>
      </c>
      <c r="K204" s="221" t="s">
        <v>157</v>
      </c>
      <c r="L204" s="45"/>
      <c r="M204" s="226" t="s">
        <v>1</v>
      </c>
      <c r="N204" s="227" t="s">
        <v>41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199</v>
      </c>
      <c r="AT204" s="230" t="s">
        <v>153</v>
      </c>
      <c r="AU204" s="230" t="s">
        <v>86</v>
      </c>
      <c r="AY204" s="18" t="s">
        <v>151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84</v>
      </c>
      <c r="BK204" s="231">
        <f>ROUND(I204*H204,2)</f>
        <v>0</v>
      </c>
      <c r="BL204" s="18" t="s">
        <v>199</v>
      </c>
      <c r="BM204" s="230" t="s">
        <v>586</v>
      </c>
    </row>
    <row r="205" s="2" customFormat="1" ht="21.75" customHeight="1">
      <c r="A205" s="39"/>
      <c r="B205" s="40"/>
      <c r="C205" s="265" t="s">
        <v>589</v>
      </c>
      <c r="D205" s="265" t="s">
        <v>219</v>
      </c>
      <c r="E205" s="266" t="s">
        <v>1971</v>
      </c>
      <c r="F205" s="267" t="s">
        <v>1972</v>
      </c>
      <c r="G205" s="268" t="s">
        <v>244</v>
      </c>
      <c r="H205" s="269">
        <v>50</v>
      </c>
      <c r="I205" s="270"/>
      <c r="J205" s="271">
        <f>ROUND(I205*H205,2)</f>
        <v>0</v>
      </c>
      <c r="K205" s="267" t="s">
        <v>1</v>
      </c>
      <c r="L205" s="272"/>
      <c r="M205" s="273" t="s">
        <v>1</v>
      </c>
      <c r="N205" s="274" t="s">
        <v>41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245</v>
      </c>
      <c r="AT205" s="230" t="s">
        <v>219</v>
      </c>
      <c r="AU205" s="230" t="s">
        <v>86</v>
      </c>
      <c r="AY205" s="18" t="s">
        <v>151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84</v>
      </c>
      <c r="BK205" s="231">
        <f>ROUND(I205*H205,2)</f>
        <v>0</v>
      </c>
      <c r="BL205" s="18" t="s">
        <v>199</v>
      </c>
      <c r="BM205" s="230" t="s">
        <v>592</v>
      </c>
    </row>
    <row r="206" s="2" customFormat="1" ht="16.5" customHeight="1">
      <c r="A206" s="39"/>
      <c r="B206" s="40"/>
      <c r="C206" s="219" t="s">
        <v>354</v>
      </c>
      <c r="D206" s="219" t="s">
        <v>153</v>
      </c>
      <c r="E206" s="220" t="s">
        <v>1973</v>
      </c>
      <c r="F206" s="221" t="s">
        <v>1974</v>
      </c>
      <c r="G206" s="222" t="s">
        <v>244</v>
      </c>
      <c r="H206" s="223">
        <v>50</v>
      </c>
      <c r="I206" s="224"/>
      <c r="J206" s="225">
        <f>ROUND(I206*H206,2)</f>
        <v>0</v>
      </c>
      <c r="K206" s="221" t="s">
        <v>157</v>
      </c>
      <c r="L206" s="45"/>
      <c r="M206" s="226" t="s">
        <v>1</v>
      </c>
      <c r="N206" s="227" t="s">
        <v>41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199</v>
      </c>
      <c r="AT206" s="230" t="s">
        <v>153</v>
      </c>
      <c r="AU206" s="230" t="s">
        <v>86</v>
      </c>
      <c r="AY206" s="18" t="s">
        <v>151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84</v>
      </c>
      <c r="BK206" s="231">
        <f>ROUND(I206*H206,2)</f>
        <v>0</v>
      </c>
      <c r="BL206" s="18" t="s">
        <v>199</v>
      </c>
      <c r="BM206" s="230" t="s">
        <v>596</v>
      </c>
    </row>
    <row r="207" s="2" customFormat="1" ht="16.5" customHeight="1">
      <c r="A207" s="39"/>
      <c r="B207" s="40"/>
      <c r="C207" s="265" t="s">
        <v>611</v>
      </c>
      <c r="D207" s="265" t="s">
        <v>219</v>
      </c>
      <c r="E207" s="266" t="s">
        <v>1975</v>
      </c>
      <c r="F207" s="267" t="s">
        <v>1976</v>
      </c>
      <c r="G207" s="268" t="s">
        <v>244</v>
      </c>
      <c r="H207" s="269">
        <v>50</v>
      </c>
      <c r="I207" s="270"/>
      <c r="J207" s="271">
        <f>ROUND(I207*H207,2)</f>
        <v>0</v>
      </c>
      <c r="K207" s="267" t="s">
        <v>157</v>
      </c>
      <c r="L207" s="272"/>
      <c r="M207" s="273" t="s">
        <v>1</v>
      </c>
      <c r="N207" s="274" t="s">
        <v>41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245</v>
      </c>
      <c r="AT207" s="230" t="s">
        <v>219</v>
      </c>
      <c r="AU207" s="230" t="s">
        <v>86</v>
      </c>
      <c r="AY207" s="18" t="s">
        <v>151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84</v>
      </c>
      <c r="BK207" s="231">
        <f>ROUND(I207*H207,2)</f>
        <v>0</v>
      </c>
      <c r="BL207" s="18" t="s">
        <v>199</v>
      </c>
      <c r="BM207" s="230" t="s">
        <v>614</v>
      </c>
    </row>
    <row r="208" s="2" customFormat="1" ht="21.75" customHeight="1">
      <c r="A208" s="39"/>
      <c r="B208" s="40"/>
      <c r="C208" s="219" t="s">
        <v>360</v>
      </c>
      <c r="D208" s="219" t="s">
        <v>153</v>
      </c>
      <c r="E208" s="220" t="s">
        <v>1977</v>
      </c>
      <c r="F208" s="221" t="s">
        <v>1978</v>
      </c>
      <c r="G208" s="222" t="s">
        <v>1752</v>
      </c>
      <c r="H208" s="223">
        <v>8</v>
      </c>
      <c r="I208" s="224"/>
      <c r="J208" s="225">
        <f>ROUND(I208*H208,2)</f>
        <v>0</v>
      </c>
      <c r="K208" s="221" t="s">
        <v>1</v>
      </c>
      <c r="L208" s="45"/>
      <c r="M208" s="226" t="s">
        <v>1</v>
      </c>
      <c r="N208" s="227" t="s">
        <v>41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199</v>
      </c>
      <c r="AT208" s="230" t="s">
        <v>153</v>
      </c>
      <c r="AU208" s="230" t="s">
        <v>86</v>
      </c>
      <c r="AY208" s="18" t="s">
        <v>151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84</v>
      </c>
      <c r="BK208" s="231">
        <f>ROUND(I208*H208,2)</f>
        <v>0</v>
      </c>
      <c r="BL208" s="18" t="s">
        <v>199</v>
      </c>
      <c r="BM208" s="230" t="s">
        <v>620</v>
      </c>
    </row>
    <row r="209" s="2" customFormat="1">
      <c r="A209" s="39"/>
      <c r="B209" s="40"/>
      <c r="C209" s="265" t="s">
        <v>623</v>
      </c>
      <c r="D209" s="265" t="s">
        <v>219</v>
      </c>
      <c r="E209" s="266" t="s">
        <v>1979</v>
      </c>
      <c r="F209" s="267" t="s">
        <v>1980</v>
      </c>
      <c r="G209" s="268" t="s">
        <v>1981</v>
      </c>
      <c r="H209" s="269">
        <v>1</v>
      </c>
      <c r="I209" s="270"/>
      <c r="J209" s="271">
        <f>ROUND(I209*H209,2)</f>
        <v>0</v>
      </c>
      <c r="K209" s="267" t="s">
        <v>1</v>
      </c>
      <c r="L209" s="272"/>
      <c r="M209" s="273" t="s">
        <v>1</v>
      </c>
      <c r="N209" s="274" t="s">
        <v>41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245</v>
      </c>
      <c r="AT209" s="230" t="s">
        <v>219</v>
      </c>
      <c r="AU209" s="230" t="s">
        <v>86</v>
      </c>
      <c r="AY209" s="18" t="s">
        <v>151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84</v>
      </c>
      <c r="BK209" s="231">
        <f>ROUND(I209*H209,2)</f>
        <v>0</v>
      </c>
      <c r="BL209" s="18" t="s">
        <v>199</v>
      </c>
      <c r="BM209" s="230" t="s">
        <v>626</v>
      </c>
    </row>
    <row r="210" s="2" customFormat="1">
      <c r="A210" s="39"/>
      <c r="B210" s="40"/>
      <c r="C210" s="219" t="s">
        <v>366</v>
      </c>
      <c r="D210" s="219" t="s">
        <v>153</v>
      </c>
      <c r="E210" s="220" t="s">
        <v>1982</v>
      </c>
      <c r="F210" s="221" t="s">
        <v>1983</v>
      </c>
      <c r="G210" s="222" t="s">
        <v>244</v>
      </c>
      <c r="H210" s="223">
        <v>2</v>
      </c>
      <c r="I210" s="224"/>
      <c r="J210" s="225">
        <f>ROUND(I210*H210,2)</f>
        <v>0</v>
      </c>
      <c r="K210" s="221" t="s">
        <v>1</v>
      </c>
      <c r="L210" s="45"/>
      <c r="M210" s="226" t="s">
        <v>1</v>
      </c>
      <c r="N210" s="227" t="s">
        <v>41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199</v>
      </c>
      <c r="AT210" s="230" t="s">
        <v>153</v>
      </c>
      <c r="AU210" s="230" t="s">
        <v>86</v>
      </c>
      <c r="AY210" s="18" t="s">
        <v>151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84</v>
      </c>
      <c r="BK210" s="231">
        <f>ROUND(I210*H210,2)</f>
        <v>0</v>
      </c>
      <c r="BL210" s="18" t="s">
        <v>199</v>
      </c>
      <c r="BM210" s="230" t="s">
        <v>629</v>
      </c>
    </row>
    <row r="211" s="2" customFormat="1">
      <c r="A211" s="39"/>
      <c r="B211" s="40"/>
      <c r="C211" s="265" t="s">
        <v>630</v>
      </c>
      <c r="D211" s="265" t="s">
        <v>219</v>
      </c>
      <c r="E211" s="266" t="s">
        <v>1984</v>
      </c>
      <c r="F211" s="267" t="s">
        <v>1985</v>
      </c>
      <c r="G211" s="268" t="s">
        <v>198</v>
      </c>
      <c r="H211" s="269">
        <v>2</v>
      </c>
      <c r="I211" s="270"/>
      <c r="J211" s="271">
        <f>ROUND(I211*H211,2)</f>
        <v>0</v>
      </c>
      <c r="K211" s="267" t="s">
        <v>1</v>
      </c>
      <c r="L211" s="272"/>
      <c r="M211" s="273" t="s">
        <v>1</v>
      </c>
      <c r="N211" s="274" t="s">
        <v>41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245</v>
      </c>
      <c r="AT211" s="230" t="s">
        <v>219</v>
      </c>
      <c r="AU211" s="230" t="s">
        <v>86</v>
      </c>
      <c r="AY211" s="18" t="s">
        <v>151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84</v>
      </c>
      <c r="BK211" s="231">
        <f>ROUND(I211*H211,2)</f>
        <v>0</v>
      </c>
      <c r="BL211" s="18" t="s">
        <v>199</v>
      </c>
      <c r="BM211" s="230" t="s">
        <v>633</v>
      </c>
    </row>
    <row r="212" s="2" customFormat="1" ht="16.5" customHeight="1">
      <c r="A212" s="39"/>
      <c r="B212" s="40"/>
      <c r="C212" s="219" t="s">
        <v>369</v>
      </c>
      <c r="D212" s="219" t="s">
        <v>153</v>
      </c>
      <c r="E212" s="220" t="s">
        <v>1986</v>
      </c>
      <c r="F212" s="221" t="s">
        <v>1987</v>
      </c>
      <c r="G212" s="222" t="s">
        <v>1826</v>
      </c>
      <c r="H212" s="291"/>
      <c r="I212" s="224"/>
      <c r="J212" s="225">
        <f>ROUND(I212*H212,2)</f>
        <v>0</v>
      </c>
      <c r="K212" s="221" t="s">
        <v>1</v>
      </c>
      <c r="L212" s="45"/>
      <c r="M212" s="226" t="s">
        <v>1</v>
      </c>
      <c r="N212" s="227" t="s">
        <v>41</v>
      </c>
      <c r="O212" s="92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199</v>
      </c>
      <c r="AT212" s="230" t="s">
        <v>153</v>
      </c>
      <c r="AU212" s="230" t="s">
        <v>86</v>
      </c>
      <c r="AY212" s="18" t="s">
        <v>151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84</v>
      </c>
      <c r="BK212" s="231">
        <f>ROUND(I212*H212,2)</f>
        <v>0</v>
      </c>
      <c r="BL212" s="18" t="s">
        <v>199</v>
      </c>
      <c r="BM212" s="230" t="s">
        <v>636</v>
      </c>
    </row>
    <row r="213" s="2" customFormat="1" ht="16.5" customHeight="1">
      <c r="A213" s="39"/>
      <c r="B213" s="40"/>
      <c r="C213" s="265" t="s">
        <v>638</v>
      </c>
      <c r="D213" s="265" t="s">
        <v>219</v>
      </c>
      <c r="E213" s="266" t="s">
        <v>1988</v>
      </c>
      <c r="F213" s="267" t="s">
        <v>1989</v>
      </c>
      <c r="G213" s="268" t="s">
        <v>1826</v>
      </c>
      <c r="H213" s="292"/>
      <c r="I213" s="270"/>
      <c r="J213" s="271">
        <f>ROUND(I213*H213,2)</f>
        <v>0</v>
      </c>
      <c r="K213" s="267" t="s">
        <v>1</v>
      </c>
      <c r="L213" s="272"/>
      <c r="M213" s="273" t="s">
        <v>1</v>
      </c>
      <c r="N213" s="274" t="s">
        <v>41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245</v>
      </c>
      <c r="AT213" s="230" t="s">
        <v>219</v>
      </c>
      <c r="AU213" s="230" t="s">
        <v>86</v>
      </c>
      <c r="AY213" s="18" t="s">
        <v>151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84</v>
      </c>
      <c r="BK213" s="231">
        <f>ROUND(I213*H213,2)</f>
        <v>0</v>
      </c>
      <c r="BL213" s="18" t="s">
        <v>199</v>
      </c>
      <c r="BM213" s="230" t="s">
        <v>641</v>
      </c>
    </row>
    <row r="214" s="2" customFormat="1" ht="16.5" customHeight="1">
      <c r="A214" s="39"/>
      <c r="B214" s="40"/>
      <c r="C214" s="265" t="s">
        <v>375</v>
      </c>
      <c r="D214" s="265" t="s">
        <v>219</v>
      </c>
      <c r="E214" s="266" t="s">
        <v>1990</v>
      </c>
      <c r="F214" s="267" t="s">
        <v>1991</v>
      </c>
      <c r="G214" s="268" t="s">
        <v>1826</v>
      </c>
      <c r="H214" s="292"/>
      <c r="I214" s="270"/>
      <c r="J214" s="271">
        <f>ROUND(I214*H214,2)</f>
        <v>0</v>
      </c>
      <c r="K214" s="267" t="s">
        <v>1</v>
      </c>
      <c r="L214" s="272"/>
      <c r="M214" s="273" t="s">
        <v>1</v>
      </c>
      <c r="N214" s="274" t="s">
        <v>41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245</v>
      </c>
      <c r="AT214" s="230" t="s">
        <v>219</v>
      </c>
      <c r="AU214" s="230" t="s">
        <v>86</v>
      </c>
      <c r="AY214" s="18" t="s">
        <v>151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84</v>
      </c>
      <c r="BK214" s="231">
        <f>ROUND(I214*H214,2)</f>
        <v>0</v>
      </c>
      <c r="BL214" s="18" t="s">
        <v>199</v>
      </c>
      <c r="BM214" s="230" t="s">
        <v>645</v>
      </c>
    </row>
    <row r="215" s="2" customFormat="1" ht="16.5" customHeight="1">
      <c r="A215" s="39"/>
      <c r="B215" s="40"/>
      <c r="C215" s="265" t="s">
        <v>648</v>
      </c>
      <c r="D215" s="265" t="s">
        <v>219</v>
      </c>
      <c r="E215" s="266" t="s">
        <v>1992</v>
      </c>
      <c r="F215" s="267" t="s">
        <v>1993</v>
      </c>
      <c r="G215" s="268" t="s">
        <v>1826</v>
      </c>
      <c r="H215" s="292"/>
      <c r="I215" s="270"/>
      <c r="J215" s="271">
        <f>ROUND(I215*H215,2)</f>
        <v>0</v>
      </c>
      <c r="K215" s="267" t="s">
        <v>1</v>
      </c>
      <c r="L215" s="272"/>
      <c r="M215" s="273" t="s">
        <v>1</v>
      </c>
      <c r="N215" s="274" t="s">
        <v>41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245</v>
      </c>
      <c r="AT215" s="230" t="s">
        <v>219</v>
      </c>
      <c r="AU215" s="230" t="s">
        <v>86</v>
      </c>
      <c r="AY215" s="18" t="s">
        <v>151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84</v>
      </c>
      <c r="BK215" s="231">
        <f>ROUND(I215*H215,2)</f>
        <v>0</v>
      </c>
      <c r="BL215" s="18" t="s">
        <v>199</v>
      </c>
      <c r="BM215" s="230" t="s">
        <v>651</v>
      </c>
    </row>
    <row r="216" s="2" customFormat="1" ht="16.5" customHeight="1">
      <c r="A216" s="39"/>
      <c r="B216" s="40"/>
      <c r="C216" s="219" t="s">
        <v>380</v>
      </c>
      <c r="D216" s="219" t="s">
        <v>153</v>
      </c>
      <c r="E216" s="220" t="s">
        <v>1994</v>
      </c>
      <c r="F216" s="221" t="s">
        <v>1995</v>
      </c>
      <c r="G216" s="222" t="s">
        <v>1981</v>
      </c>
      <c r="H216" s="223">
        <v>1</v>
      </c>
      <c r="I216" s="224"/>
      <c r="J216" s="225">
        <f>ROUND(I216*H216,2)</f>
        <v>0</v>
      </c>
      <c r="K216" s="221" t="s">
        <v>1</v>
      </c>
      <c r="L216" s="45"/>
      <c r="M216" s="226" t="s">
        <v>1</v>
      </c>
      <c r="N216" s="227" t="s">
        <v>41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199</v>
      </c>
      <c r="AT216" s="230" t="s">
        <v>153</v>
      </c>
      <c r="AU216" s="230" t="s">
        <v>86</v>
      </c>
      <c r="AY216" s="18" t="s">
        <v>151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84</v>
      </c>
      <c r="BK216" s="231">
        <f>ROUND(I216*H216,2)</f>
        <v>0</v>
      </c>
      <c r="BL216" s="18" t="s">
        <v>199</v>
      </c>
      <c r="BM216" s="230" t="s">
        <v>656</v>
      </c>
    </row>
    <row r="217" s="12" customFormat="1" ht="22.8" customHeight="1">
      <c r="A217" s="12"/>
      <c r="B217" s="203"/>
      <c r="C217" s="204"/>
      <c r="D217" s="205" t="s">
        <v>75</v>
      </c>
      <c r="E217" s="217" t="s">
        <v>1996</v>
      </c>
      <c r="F217" s="217" t="s">
        <v>1997</v>
      </c>
      <c r="G217" s="204"/>
      <c r="H217" s="204"/>
      <c r="I217" s="207"/>
      <c r="J217" s="218">
        <f>BK217</f>
        <v>0</v>
      </c>
      <c r="K217" s="204"/>
      <c r="L217" s="209"/>
      <c r="M217" s="210"/>
      <c r="N217" s="211"/>
      <c r="O217" s="211"/>
      <c r="P217" s="212">
        <f>SUM(P218:P249)</f>
        <v>0</v>
      </c>
      <c r="Q217" s="211"/>
      <c r="R217" s="212">
        <f>SUM(R218:R249)</f>
        <v>0</v>
      </c>
      <c r="S217" s="211"/>
      <c r="T217" s="213">
        <f>SUM(T218:T249)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4" t="s">
        <v>84</v>
      </c>
      <c r="AT217" s="215" t="s">
        <v>75</v>
      </c>
      <c r="AU217" s="215" t="s">
        <v>84</v>
      </c>
      <c r="AY217" s="214" t="s">
        <v>151</v>
      </c>
      <c r="BK217" s="216">
        <f>SUM(BK218:BK249)</f>
        <v>0</v>
      </c>
    </row>
    <row r="218" s="2" customFormat="1" ht="16.5" customHeight="1">
      <c r="A218" s="39"/>
      <c r="B218" s="40"/>
      <c r="C218" s="219" t="s">
        <v>657</v>
      </c>
      <c r="D218" s="219" t="s">
        <v>153</v>
      </c>
      <c r="E218" s="220" t="s">
        <v>1998</v>
      </c>
      <c r="F218" s="221" t="s">
        <v>1999</v>
      </c>
      <c r="G218" s="222" t="s">
        <v>1981</v>
      </c>
      <c r="H218" s="223">
        <v>1</v>
      </c>
      <c r="I218" s="224"/>
      <c r="J218" s="225">
        <f>ROUND(I218*H218,2)</f>
        <v>0</v>
      </c>
      <c r="K218" s="221" t="s">
        <v>1</v>
      </c>
      <c r="L218" s="45"/>
      <c r="M218" s="226" t="s">
        <v>1</v>
      </c>
      <c r="N218" s="227" t="s">
        <v>41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158</v>
      </c>
      <c r="AT218" s="230" t="s">
        <v>153</v>
      </c>
      <c r="AU218" s="230" t="s">
        <v>86</v>
      </c>
      <c r="AY218" s="18" t="s">
        <v>151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84</v>
      </c>
      <c r="BK218" s="231">
        <f>ROUND(I218*H218,2)</f>
        <v>0</v>
      </c>
      <c r="BL218" s="18" t="s">
        <v>158</v>
      </c>
      <c r="BM218" s="230" t="s">
        <v>660</v>
      </c>
    </row>
    <row r="219" s="2" customFormat="1">
      <c r="A219" s="39"/>
      <c r="B219" s="40"/>
      <c r="C219" s="219" t="s">
        <v>385</v>
      </c>
      <c r="D219" s="219" t="s">
        <v>153</v>
      </c>
      <c r="E219" s="220" t="s">
        <v>1909</v>
      </c>
      <c r="F219" s="221" t="s">
        <v>1910</v>
      </c>
      <c r="G219" s="222" t="s">
        <v>198</v>
      </c>
      <c r="H219" s="223">
        <v>196</v>
      </c>
      <c r="I219" s="224"/>
      <c r="J219" s="225">
        <f>ROUND(I219*H219,2)</f>
        <v>0</v>
      </c>
      <c r="K219" s="221" t="s">
        <v>157</v>
      </c>
      <c r="L219" s="45"/>
      <c r="M219" s="226" t="s">
        <v>1</v>
      </c>
      <c r="N219" s="227" t="s">
        <v>41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158</v>
      </c>
      <c r="AT219" s="230" t="s">
        <v>153</v>
      </c>
      <c r="AU219" s="230" t="s">
        <v>86</v>
      </c>
      <c r="AY219" s="18" t="s">
        <v>151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84</v>
      </c>
      <c r="BK219" s="231">
        <f>ROUND(I219*H219,2)</f>
        <v>0</v>
      </c>
      <c r="BL219" s="18" t="s">
        <v>158</v>
      </c>
      <c r="BM219" s="230" t="s">
        <v>672</v>
      </c>
    </row>
    <row r="220" s="2" customFormat="1">
      <c r="A220" s="39"/>
      <c r="B220" s="40"/>
      <c r="C220" s="219" t="s">
        <v>677</v>
      </c>
      <c r="D220" s="219" t="s">
        <v>153</v>
      </c>
      <c r="E220" s="220" t="s">
        <v>2000</v>
      </c>
      <c r="F220" s="221" t="s">
        <v>2001</v>
      </c>
      <c r="G220" s="222" t="s">
        <v>198</v>
      </c>
      <c r="H220" s="223">
        <v>20</v>
      </c>
      <c r="I220" s="224"/>
      <c r="J220" s="225">
        <f>ROUND(I220*H220,2)</f>
        <v>0</v>
      </c>
      <c r="K220" s="221" t="s">
        <v>157</v>
      </c>
      <c r="L220" s="45"/>
      <c r="M220" s="226" t="s">
        <v>1</v>
      </c>
      <c r="N220" s="227" t="s">
        <v>41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158</v>
      </c>
      <c r="AT220" s="230" t="s">
        <v>153</v>
      </c>
      <c r="AU220" s="230" t="s">
        <v>86</v>
      </c>
      <c r="AY220" s="18" t="s">
        <v>151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84</v>
      </c>
      <c r="BK220" s="231">
        <f>ROUND(I220*H220,2)</f>
        <v>0</v>
      </c>
      <c r="BL220" s="18" t="s">
        <v>158</v>
      </c>
      <c r="BM220" s="230" t="s">
        <v>680</v>
      </c>
    </row>
    <row r="221" s="2" customFormat="1">
      <c r="A221" s="39"/>
      <c r="B221" s="40"/>
      <c r="C221" s="219" t="s">
        <v>390</v>
      </c>
      <c r="D221" s="219" t="s">
        <v>153</v>
      </c>
      <c r="E221" s="220" t="s">
        <v>2002</v>
      </c>
      <c r="F221" s="221" t="s">
        <v>2003</v>
      </c>
      <c r="G221" s="222" t="s">
        <v>198</v>
      </c>
      <c r="H221" s="223">
        <v>10</v>
      </c>
      <c r="I221" s="224"/>
      <c r="J221" s="225">
        <f>ROUND(I221*H221,2)</f>
        <v>0</v>
      </c>
      <c r="K221" s="221" t="s">
        <v>157</v>
      </c>
      <c r="L221" s="45"/>
      <c r="M221" s="226" t="s">
        <v>1</v>
      </c>
      <c r="N221" s="227" t="s">
        <v>41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158</v>
      </c>
      <c r="AT221" s="230" t="s">
        <v>153</v>
      </c>
      <c r="AU221" s="230" t="s">
        <v>86</v>
      </c>
      <c r="AY221" s="18" t="s">
        <v>151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84</v>
      </c>
      <c r="BK221" s="231">
        <f>ROUND(I221*H221,2)</f>
        <v>0</v>
      </c>
      <c r="BL221" s="18" t="s">
        <v>158</v>
      </c>
      <c r="BM221" s="230" t="s">
        <v>684</v>
      </c>
    </row>
    <row r="222" s="2" customFormat="1">
      <c r="A222" s="39"/>
      <c r="B222" s="40"/>
      <c r="C222" s="219" t="s">
        <v>686</v>
      </c>
      <c r="D222" s="219" t="s">
        <v>153</v>
      </c>
      <c r="E222" s="220" t="s">
        <v>2004</v>
      </c>
      <c r="F222" s="221" t="s">
        <v>2005</v>
      </c>
      <c r="G222" s="222" t="s">
        <v>198</v>
      </c>
      <c r="H222" s="223">
        <v>10</v>
      </c>
      <c r="I222" s="224"/>
      <c r="J222" s="225">
        <f>ROUND(I222*H222,2)</f>
        <v>0</v>
      </c>
      <c r="K222" s="221" t="s">
        <v>157</v>
      </c>
      <c r="L222" s="45"/>
      <c r="M222" s="226" t="s">
        <v>1</v>
      </c>
      <c r="N222" s="227" t="s">
        <v>41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158</v>
      </c>
      <c r="AT222" s="230" t="s">
        <v>153</v>
      </c>
      <c r="AU222" s="230" t="s">
        <v>86</v>
      </c>
      <c r="AY222" s="18" t="s">
        <v>151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84</v>
      </c>
      <c r="BK222" s="231">
        <f>ROUND(I222*H222,2)</f>
        <v>0</v>
      </c>
      <c r="BL222" s="18" t="s">
        <v>158</v>
      </c>
      <c r="BM222" s="230" t="s">
        <v>689</v>
      </c>
    </row>
    <row r="223" s="2" customFormat="1">
      <c r="A223" s="39"/>
      <c r="B223" s="40"/>
      <c r="C223" s="219" t="s">
        <v>394</v>
      </c>
      <c r="D223" s="219" t="s">
        <v>153</v>
      </c>
      <c r="E223" s="220" t="s">
        <v>2006</v>
      </c>
      <c r="F223" s="221" t="s">
        <v>2007</v>
      </c>
      <c r="G223" s="222" t="s">
        <v>198</v>
      </c>
      <c r="H223" s="223">
        <v>2</v>
      </c>
      <c r="I223" s="224"/>
      <c r="J223" s="225">
        <f>ROUND(I223*H223,2)</f>
        <v>0</v>
      </c>
      <c r="K223" s="221" t="s">
        <v>157</v>
      </c>
      <c r="L223" s="45"/>
      <c r="M223" s="226" t="s">
        <v>1</v>
      </c>
      <c r="N223" s="227" t="s">
        <v>41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158</v>
      </c>
      <c r="AT223" s="230" t="s">
        <v>153</v>
      </c>
      <c r="AU223" s="230" t="s">
        <v>86</v>
      </c>
      <c r="AY223" s="18" t="s">
        <v>151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84</v>
      </c>
      <c r="BK223" s="231">
        <f>ROUND(I223*H223,2)</f>
        <v>0</v>
      </c>
      <c r="BL223" s="18" t="s">
        <v>158</v>
      </c>
      <c r="BM223" s="230" t="s">
        <v>692</v>
      </c>
    </row>
    <row r="224" s="2" customFormat="1">
      <c r="A224" s="39"/>
      <c r="B224" s="40"/>
      <c r="C224" s="265" t="s">
        <v>697</v>
      </c>
      <c r="D224" s="265" t="s">
        <v>219</v>
      </c>
      <c r="E224" s="266" t="s">
        <v>2008</v>
      </c>
      <c r="F224" s="267" t="s">
        <v>2009</v>
      </c>
      <c r="G224" s="268" t="s">
        <v>1000</v>
      </c>
      <c r="H224" s="269">
        <v>2</v>
      </c>
      <c r="I224" s="270"/>
      <c r="J224" s="271">
        <f>ROUND(I224*H224,2)</f>
        <v>0</v>
      </c>
      <c r="K224" s="267" t="s">
        <v>1</v>
      </c>
      <c r="L224" s="272"/>
      <c r="M224" s="273" t="s">
        <v>1</v>
      </c>
      <c r="N224" s="274" t="s">
        <v>41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171</v>
      </c>
      <c r="AT224" s="230" t="s">
        <v>219</v>
      </c>
      <c r="AU224" s="230" t="s">
        <v>86</v>
      </c>
      <c r="AY224" s="18" t="s">
        <v>151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84</v>
      </c>
      <c r="BK224" s="231">
        <f>ROUND(I224*H224,2)</f>
        <v>0</v>
      </c>
      <c r="BL224" s="18" t="s">
        <v>158</v>
      </c>
      <c r="BM224" s="230" t="s">
        <v>700</v>
      </c>
    </row>
    <row r="225" s="2" customFormat="1" ht="16.5" customHeight="1">
      <c r="A225" s="39"/>
      <c r="B225" s="40"/>
      <c r="C225" s="219" t="s">
        <v>398</v>
      </c>
      <c r="D225" s="219" t="s">
        <v>153</v>
      </c>
      <c r="E225" s="220" t="s">
        <v>2010</v>
      </c>
      <c r="F225" s="221" t="s">
        <v>2011</v>
      </c>
      <c r="G225" s="222" t="s">
        <v>198</v>
      </c>
      <c r="H225" s="223">
        <v>2</v>
      </c>
      <c r="I225" s="224"/>
      <c r="J225" s="225">
        <f>ROUND(I225*H225,2)</f>
        <v>0</v>
      </c>
      <c r="K225" s="221" t="s">
        <v>157</v>
      </c>
      <c r="L225" s="45"/>
      <c r="M225" s="226" t="s">
        <v>1</v>
      </c>
      <c r="N225" s="227" t="s">
        <v>41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158</v>
      </c>
      <c r="AT225" s="230" t="s">
        <v>153</v>
      </c>
      <c r="AU225" s="230" t="s">
        <v>86</v>
      </c>
      <c r="AY225" s="18" t="s">
        <v>151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84</v>
      </c>
      <c r="BK225" s="231">
        <f>ROUND(I225*H225,2)</f>
        <v>0</v>
      </c>
      <c r="BL225" s="18" t="s">
        <v>158</v>
      </c>
      <c r="BM225" s="230" t="s">
        <v>705</v>
      </c>
    </row>
    <row r="226" s="2" customFormat="1" ht="16.5" customHeight="1">
      <c r="A226" s="39"/>
      <c r="B226" s="40"/>
      <c r="C226" s="265" t="s">
        <v>707</v>
      </c>
      <c r="D226" s="265" t="s">
        <v>219</v>
      </c>
      <c r="E226" s="266" t="s">
        <v>2012</v>
      </c>
      <c r="F226" s="267" t="s">
        <v>2013</v>
      </c>
      <c r="G226" s="268" t="s">
        <v>198</v>
      </c>
      <c r="H226" s="269">
        <v>2</v>
      </c>
      <c r="I226" s="270"/>
      <c r="J226" s="271">
        <f>ROUND(I226*H226,2)</f>
        <v>0</v>
      </c>
      <c r="K226" s="267" t="s">
        <v>1</v>
      </c>
      <c r="L226" s="272"/>
      <c r="M226" s="273" t="s">
        <v>1</v>
      </c>
      <c r="N226" s="274" t="s">
        <v>41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171</v>
      </c>
      <c r="AT226" s="230" t="s">
        <v>219</v>
      </c>
      <c r="AU226" s="230" t="s">
        <v>86</v>
      </c>
      <c r="AY226" s="18" t="s">
        <v>151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84</v>
      </c>
      <c r="BK226" s="231">
        <f>ROUND(I226*H226,2)</f>
        <v>0</v>
      </c>
      <c r="BL226" s="18" t="s">
        <v>158</v>
      </c>
      <c r="BM226" s="230" t="s">
        <v>710</v>
      </c>
    </row>
    <row r="227" s="2" customFormat="1" ht="21.75" customHeight="1">
      <c r="A227" s="39"/>
      <c r="B227" s="40"/>
      <c r="C227" s="219" t="s">
        <v>416</v>
      </c>
      <c r="D227" s="219" t="s">
        <v>153</v>
      </c>
      <c r="E227" s="220" t="s">
        <v>2014</v>
      </c>
      <c r="F227" s="221" t="s">
        <v>2015</v>
      </c>
      <c r="G227" s="222" t="s">
        <v>198</v>
      </c>
      <c r="H227" s="223">
        <v>2</v>
      </c>
      <c r="I227" s="224"/>
      <c r="J227" s="225">
        <f>ROUND(I227*H227,2)</f>
        <v>0</v>
      </c>
      <c r="K227" s="221" t="s">
        <v>157</v>
      </c>
      <c r="L227" s="45"/>
      <c r="M227" s="226" t="s">
        <v>1</v>
      </c>
      <c r="N227" s="227" t="s">
        <v>41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158</v>
      </c>
      <c r="AT227" s="230" t="s">
        <v>153</v>
      </c>
      <c r="AU227" s="230" t="s">
        <v>86</v>
      </c>
      <c r="AY227" s="18" t="s">
        <v>151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84</v>
      </c>
      <c r="BK227" s="231">
        <f>ROUND(I227*H227,2)</f>
        <v>0</v>
      </c>
      <c r="BL227" s="18" t="s">
        <v>158</v>
      </c>
      <c r="BM227" s="230" t="s">
        <v>714</v>
      </c>
    </row>
    <row r="228" s="2" customFormat="1" ht="16.5" customHeight="1">
      <c r="A228" s="39"/>
      <c r="B228" s="40"/>
      <c r="C228" s="265" t="s">
        <v>716</v>
      </c>
      <c r="D228" s="265" t="s">
        <v>219</v>
      </c>
      <c r="E228" s="266" t="s">
        <v>2016</v>
      </c>
      <c r="F228" s="267" t="s">
        <v>2017</v>
      </c>
      <c r="G228" s="268" t="s">
        <v>1000</v>
      </c>
      <c r="H228" s="269">
        <v>1</v>
      </c>
      <c r="I228" s="270"/>
      <c r="J228" s="271">
        <f>ROUND(I228*H228,2)</f>
        <v>0</v>
      </c>
      <c r="K228" s="267" t="s">
        <v>1</v>
      </c>
      <c r="L228" s="272"/>
      <c r="M228" s="273" t="s">
        <v>1</v>
      </c>
      <c r="N228" s="274" t="s">
        <v>41</v>
      </c>
      <c r="O228" s="92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171</v>
      </c>
      <c r="AT228" s="230" t="s">
        <v>219</v>
      </c>
      <c r="AU228" s="230" t="s">
        <v>86</v>
      </c>
      <c r="AY228" s="18" t="s">
        <v>151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84</v>
      </c>
      <c r="BK228" s="231">
        <f>ROUND(I228*H228,2)</f>
        <v>0</v>
      </c>
      <c r="BL228" s="18" t="s">
        <v>158</v>
      </c>
      <c r="BM228" s="230" t="s">
        <v>719</v>
      </c>
    </row>
    <row r="229" s="2" customFormat="1" ht="16.5" customHeight="1">
      <c r="A229" s="39"/>
      <c r="B229" s="40"/>
      <c r="C229" s="265" t="s">
        <v>444</v>
      </c>
      <c r="D229" s="265" t="s">
        <v>219</v>
      </c>
      <c r="E229" s="266" t="s">
        <v>2018</v>
      </c>
      <c r="F229" s="267" t="s">
        <v>2019</v>
      </c>
      <c r="G229" s="268" t="s">
        <v>1000</v>
      </c>
      <c r="H229" s="269">
        <v>1</v>
      </c>
      <c r="I229" s="270"/>
      <c r="J229" s="271">
        <f>ROUND(I229*H229,2)</f>
        <v>0</v>
      </c>
      <c r="K229" s="267" t="s">
        <v>1</v>
      </c>
      <c r="L229" s="272"/>
      <c r="M229" s="273" t="s">
        <v>1</v>
      </c>
      <c r="N229" s="274" t="s">
        <v>41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171</v>
      </c>
      <c r="AT229" s="230" t="s">
        <v>219</v>
      </c>
      <c r="AU229" s="230" t="s">
        <v>86</v>
      </c>
      <c r="AY229" s="18" t="s">
        <v>151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84</v>
      </c>
      <c r="BK229" s="231">
        <f>ROUND(I229*H229,2)</f>
        <v>0</v>
      </c>
      <c r="BL229" s="18" t="s">
        <v>158</v>
      </c>
      <c r="BM229" s="230" t="s">
        <v>724</v>
      </c>
    </row>
    <row r="230" s="2" customFormat="1" ht="21.75" customHeight="1">
      <c r="A230" s="39"/>
      <c r="B230" s="40"/>
      <c r="C230" s="219" t="s">
        <v>726</v>
      </c>
      <c r="D230" s="219" t="s">
        <v>153</v>
      </c>
      <c r="E230" s="220" t="s">
        <v>2020</v>
      </c>
      <c r="F230" s="221" t="s">
        <v>2021</v>
      </c>
      <c r="G230" s="222" t="s">
        <v>198</v>
      </c>
      <c r="H230" s="223">
        <v>24</v>
      </c>
      <c r="I230" s="224"/>
      <c r="J230" s="225">
        <f>ROUND(I230*H230,2)</f>
        <v>0</v>
      </c>
      <c r="K230" s="221" t="s">
        <v>157</v>
      </c>
      <c r="L230" s="45"/>
      <c r="M230" s="226" t="s">
        <v>1</v>
      </c>
      <c r="N230" s="227" t="s">
        <v>41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158</v>
      </c>
      <c r="AT230" s="230" t="s">
        <v>153</v>
      </c>
      <c r="AU230" s="230" t="s">
        <v>86</v>
      </c>
      <c r="AY230" s="18" t="s">
        <v>151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84</v>
      </c>
      <c r="BK230" s="231">
        <f>ROUND(I230*H230,2)</f>
        <v>0</v>
      </c>
      <c r="BL230" s="18" t="s">
        <v>158</v>
      </c>
      <c r="BM230" s="230" t="s">
        <v>729</v>
      </c>
    </row>
    <row r="231" s="13" customFormat="1">
      <c r="A231" s="13"/>
      <c r="B231" s="232"/>
      <c r="C231" s="233"/>
      <c r="D231" s="234" t="s">
        <v>159</v>
      </c>
      <c r="E231" s="235" t="s">
        <v>1</v>
      </c>
      <c r="F231" s="236" t="s">
        <v>2022</v>
      </c>
      <c r="G231" s="233"/>
      <c r="H231" s="237">
        <v>24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159</v>
      </c>
      <c r="AU231" s="243" t="s">
        <v>86</v>
      </c>
      <c r="AV231" s="13" t="s">
        <v>86</v>
      </c>
      <c r="AW231" s="13" t="s">
        <v>32</v>
      </c>
      <c r="AX231" s="13" t="s">
        <v>76</v>
      </c>
      <c r="AY231" s="243" t="s">
        <v>151</v>
      </c>
    </row>
    <row r="232" s="14" customFormat="1">
      <c r="A232" s="14"/>
      <c r="B232" s="244"/>
      <c r="C232" s="245"/>
      <c r="D232" s="234" t="s">
        <v>159</v>
      </c>
      <c r="E232" s="246" t="s">
        <v>1</v>
      </c>
      <c r="F232" s="247" t="s">
        <v>161</v>
      </c>
      <c r="G232" s="245"/>
      <c r="H232" s="248">
        <v>24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159</v>
      </c>
      <c r="AU232" s="254" t="s">
        <v>86</v>
      </c>
      <c r="AV232" s="14" t="s">
        <v>158</v>
      </c>
      <c r="AW232" s="14" t="s">
        <v>32</v>
      </c>
      <c r="AX232" s="14" t="s">
        <v>84</v>
      </c>
      <c r="AY232" s="254" t="s">
        <v>151</v>
      </c>
    </row>
    <row r="233" s="2" customFormat="1" ht="16.5" customHeight="1">
      <c r="A233" s="39"/>
      <c r="B233" s="40"/>
      <c r="C233" s="265" t="s">
        <v>449</v>
      </c>
      <c r="D233" s="265" t="s">
        <v>219</v>
      </c>
      <c r="E233" s="266" t="s">
        <v>2023</v>
      </c>
      <c r="F233" s="267" t="s">
        <v>2024</v>
      </c>
      <c r="G233" s="268" t="s">
        <v>1000</v>
      </c>
      <c r="H233" s="269">
        <v>2</v>
      </c>
      <c r="I233" s="270"/>
      <c r="J233" s="271">
        <f>ROUND(I233*H233,2)</f>
        <v>0</v>
      </c>
      <c r="K233" s="267" t="s">
        <v>1</v>
      </c>
      <c r="L233" s="272"/>
      <c r="M233" s="273" t="s">
        <v>1</v>
      </c>
      <c r="N233" s="274" t="s">
        <v>41</v>
      </c>
      <c r="O233" s="92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171</v>
      </c>
      <c r="AT233" s="230" t="s">
        <v>219</v>
      </c>
      <c r="AU233" s="230" t="s">
        <v>86</v>
      </c>
      <c r="AY233" s="18" t="s">
        <v>151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84</v>
      </c>
      <c r="BK233" s="231">
        <f>ROUND(I233*H233,2)</f>
        <v>0</v>
      </c>
      <c r="BL233" s="18" t="s">
        <v>158</v>
      </c>
      <c r="BM233" s="230" t="s">
        <v>732</v>
      </c>
    </row>
    <row r="234" s="2" customFormat="1" ht="16.5" customHeight="1">
      <c r="A234" s="39"/>
      <c r="B234" s="40"/>
      <c r="C234" s="265" t="s">
        <v>733</v>
      </c>
      <c r="D234" s="265" t="s">
        <v>219</v>
      </c>
      <c r="E234" s="266" t="s">
        <v>2025</v>
      </c>
      <c r="F234" s="267" t="s">
        <v>2026</v>
      </c>
      <c r="G234" s="268" t="s">
        <v>1000</v>
      </c>
      <c r="H234" s="269">
        <v>6</v>
      </c>
      <c r="I234" s="270"/>
      <c r="J234" s="271">
        <f>ROUND(I234*H234,2)</f>
        <v>0</v>
      </c>
      <c r="K234" s="267" t="s">
        <v>1</v>
      </c>
      <c r="L234" s="272"/>
      <c r="M234" s="273" t="s">
        <v>1</v>
      </c>
      <c r="N234" s="274" t="s">
        <v>41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171</v>
      </c>
      <c r="AT234" s="230" t="s">
        <v>219</v>
      </c>
      <c r="AU234" s="230" t="s">
        <v>86</v>
      </c>
      <c r="AY234" s="18" t="s">
        <v>151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84</v>
      </c>
      <c r="BK234" s="231">
        <f>ROUND(I234*H234,2)</f>
        <v>0</v>
      </c>
      <c r="BL234" s="18" t="s">
        <v>158</v>
      </c>
      <c r="BM234" s="230" t="s">
        <v>736</v>
      </c>
    </row>
    <row r="235" s="2" customFormat="1" ht="16.5" customHeight="1">
      <c r="A235" s="39"/>
      <c r="B235" s="40"/>
      <c r="C235" s="265" t="s">
        <v>452</v>
      </c>
      <c r="D235" s="265" t="s">
        <v>219</v>
      </c>
      <c r="E235" s="266" t="s">
        <v>2027</v>
      </c>
      <c r="F235" s="267" t="s">
        <v>2028</v>
      </c>
      <c r="G235" s="268" t="s">
        <v>1000</v>
      </c>
      <c r="H235" s="269">
        <v>1</v>
      </c>
      <c r="I235" s="270"/>
      <c r="J235" s="271">
        <f>ROUND(I235*H235,2)</f>
        <v>0</v>
      </c>
      <c r="K235" s="267" t="s">
        <v>1</v>
      </c>
      <c r="L235" s="272"/>
      <c r="M235" s="273" t="s">
        <v>1</v>
      </c>
      <c r="N235" s="274" t="s">
        <v>41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171</v>
      </c>
      <c r="AT235" s="230" t="s">
        <v>219</v>
      </c>
      <c r="AU235" s="230" t="s">
        <v>86</v>
      </c>
      <c r="AY235" s="18" t="s">
        <v>151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84</v>
      </c>
      <c r="BK235" s="231">
        <f>ROUND(I235*H235,2)</f>
        <v>0</v>
      </c>
      <c r="BL235" s="18" t="s">
        <v>158</v>
      </c>
      <c r="BM235" s="230" t="s">
        <v>741</v>
      </c>
    </row>
    <row r="236" s="2" customFormat="1" ht="16.5" customHeight="1">
      <c r="A236" s="39"/>
      <c r="B236" s="40"/>
      <c r="C236" s="265" t="s">
        <v>743</v>
      </c>
      <c r="D236" s="265" t="s">
        <v>219</v>
      </c>
      <c r="E236" s="266" t="s">
        <v>2029</v>
      </c>
      <c r="F236" s="267" t="s">
        <v>2030</v>
      </c>
      <c r="G236" s="268" t="s">
        <v>1000</v>
      </c>
      <c r="H236" s="269">
        <v>15</v>
      </c>
      <c r="I236" s="270"/>
      <c r="J236" s="271">
        <f>ROUND(I236*H236,2)</f>
        <v>0</v>
      </c>
      <c r="K236" s="267" t="s">
        <v>1</v>
      </c>
      <c r="L236" s="272"/>
      <c r="M236" s="273" t="s">
        <v>1</v>
      </c>
      <c r="N236" s="274" t="s">
        <v>41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171</v>
      </c>
      <c r="AT236" s="230" t="s">
        <v>219</v>
      </c>
      <c r="AU236" s="230" t="s">
        <v>86</v>
      </c>
      <c r="AY236" s="18" t="s">
        <v>151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84</v>
      </c>
      <c r="BK236" s="231">
        <f>ROUND(I236*H236,2)</f>
        <v>0</v>
      </c>
      <c r="BL236" s="18" t="s">
        <v>158</v>
      </c>
      <c r="BM236" s="230" t="s">
        <v>746</v>
      </c>
    </row>
    <row r="237" s="2" customFormat="1">
      <c r="A237" s="39"/>
      <c r="B237" s="40"/>
      <c r="C237" s="219" t="s">
        <v>458</v>
      </c>
      <c r="D237" s="219" t="s">
        <v>153</v>
      </c>
      <c r="E237" s="220" t="s">
        <v>2031</v>
      </c>
      <c r="F237" s="221" t="s">
        <v>2032</v>
      </c>
      <c r="G237" s="222" t="s">
        <v>198</v>
      </c>
      <c r="H237" s="223">
        <v>2</v>
      </c>
      <c r="I237" s="224"/>
      <c r="J237" s="225">
        <f>ROUND(I237*H237,2)</f>
        <v>0</v>
      </c>
      <c r="K237" s="221" t="s">
        <v>157</v>
      </c>
      <c r="L237" s="45"/>
      <c r="M237" s="226" t="s">
        <v>1</v>
      </c>
      <c r="N237" s="227" t="s">
        <v>41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158</v>
      </c>
      <c r="AT237" s="230" t="s">
        <v>153</v>
      </c>
      <c r="AU237" s="230" t="s">
        <v>86</v>
      </c>
      <c r="AY237" s="18" t="s">
        <v>151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84</v>
      </c>
      <c r="BK237" s="231">
        <f>ROUND(I237*H237,2)</f>
        <v>0</v>
      </c>
      <c r="BL237" s="18" t="s">
        <v>158</v>
      </c>
      <c r="BM237" s="230" t="s">
        <v>750</v>
      </c>
    </row>
    <row r="238" s="2" customFormat="1" ht="16.5" customHeight="1">
      <c r="A238" s="39"/>
      <c r="B238" s="40"/>
      <c r="C238" s="265" t="s">
        <v>752</v>
      </c>
      <c r="D238" s="265" t="s">
        <v>219</v>
      </c>
      <c r="E238" s="266" t="s">
        <v>2033</v>
      </c>
      <c r="F238" s="267" t="s">
        <v>2034</v>
      </c>
      <c r="G238" s="268" t="s">
        <v>1000</v>
      </c>
      <c r="H238" s="269">
        <v>1</v>
      </c>
      <c r="I238" s="270"/>
      <c r="J238" s="271">
        <f>ROUND(I238*H238,2)</f>
        <v>0</v>
      </c>
      <c r="K238" s="267" t="s">
        <v>1</v>
      </c>
      <c r="L238" s="272"/>
      <c r="M238" s="273" t="s">
        <v>1</v>
      </c>
      <c r="N238" s="274" t="s">
        <v>41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171</v>
      </c>
      <c r="AT238" s="230" t="s">
        <v>219</v>
      </c>
      <c r="AU238" s="230" t="s">
        <v>86</v>
      </c>
      <c r="AY238" s="18" t="s">
        <v>151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84</v>
      </c>
      <c r="BK238" s="231">
        <f>ROUND(I238*H238,2)</f>
        <v>0</v>
      </c>
      <c r="BL238" s="18" t="s">
        <v>158</v>
      </c>
      <c r="BM238" s="230" t="s">
        <v>755</v>
      </c>
    </row>
    <row r="239" s="2" customFormat="1" ht="16.5" customHeight="1">
      <c r="A239" s="39"/>
      <c r="B239" s="40"/>
      <c r="C239" s="265" t="s">
        <v>481</v>
      </c>
      <c r="D239" s="265" t="s">
        <v>219</v>
      </c>
      <c r="E239" s="266" t="s">
        <v>2035</v>
      </c>
      <c r="F239" s="267" t="s">
        <v>2036</v>
      </c>
      <c r="G239" s="268" t="s">
        <v>1000</v>
      </c>
      <c r="H239" s="269">
        <v>1</v>
      </c>
      <c r="I239" s="270"/>
      <c r="J239" s="271">
        <f>ROUND(I239*H239,2)</f>
        <v>0</v>
      </c>
      <c r="K239" s="267" t="s">
        <v>1</v>
      </c>
      <c r="L239" s="272"/>
      <c r="M239" s="273" t="s">
        <v>1</v>
      </c>
      <c r="N239" s="274" t="s">
        <v>41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171</v>
      </c>
      <c r="AT239" s="230" t="s">
        <v>219</v>
      </c>
      <c r="AU239" s="230" t="s">
        <v>86</v>
      </c>
      <c r="AY239" s="18" t="s">
        <v>151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84</v>
      </c>
      <c r="BK239" s="231">
        <f>ROUND(I239*H239,2)</f>
        <v>0</v>
      </c>
      <c r="BL239" s="18" t="s">
        <v>158</v>
      </c>
      <c r="BM239" s="230" t="s">
        <v>758</v>
      </c>
    </row>
    <row r="240" s="2" customFormat="1" ht="16.5" customHeight="1">
      <c r="A240" s="39"/>
      <c r="B240" s="40"/>
      <c r="C240" s="219" t="s">
        <v>760</v>
      </c>
      <c r="D240" s="219" t="s">
        <v>153</v>
      </c>
      <c r="E240" s="220" t="s">
        <v>2037</v>
      </c>
      <c r="F240" s="221" t="s">
        <v>2038</v>
      </c>
      <c r="G240" s="222" t="s">
        <v>198</v>
      </c>
      <c r="H240" s="223">
        <v>1</v>
      </c>
      <c r="I240" s="224"/>
      <c r="J240" s="225">
        <f>ROUND(I240*H240,2)</f>
        <v>0</v>
      </c>
      <c r="K240" s="221" t="s">
        <v>157</v>
      </c>
      <c r="L240" s="45"/>
      <c r="M240" s="226" t="s">
        <v>1</v>
      </c>
      <c r="N240" s="227" t="s">
        <v>41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158</v>
      </c>
      <c r="AT240" s="230" t="s">
        <v>153</v>
      </c>
      <c r="AU240" s="230" t="s">
        <v>86</v>
      </c>
      <c r="AY240" s="18" t="s">
        <v>151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84</v>
      </c>
      <c r="BK240" s="231">
        <f>ROUND(I240*H240,2)</f>
        <v>0</v>
      </c>
      <c r="BL240" s="18" t="s">
        <v>158</v>
      </c>
      <c r="BM240" s="230" t="s">
        <v>763</v>
      </c>
    </row>
    <row r="241" s="2" customFormat="1" ht="16.5" customHeight="1">
      <c r="A241" s="39"/>
      <c r="B241" s="40"/>
      <c r="C241" s="265" t="s">
        <v>498</v>
      </c>
      <c r="D241" s="265" t="s">
        <v>219</v>
      </c>
      <c r="E241" s="266" t="s">
        <v>2039</v>
      </c>
      <c r="F241" s="267" t="s">
        <v>2040</v>
      </c>
      <c r="G241" s="268" t="s">
        <v>1000</v>
      </c>
      <c r="H241" s="269">
        <v>1</v>
      </c>
      <c r="I241" s="270"/>
      <c r="J241" s="271">
        <f>ROUND(I241*H241,2)</f>
        <v>0</v>
      </c>
      <c r="K241" s="267" t="s">
        <v>1</v>
      </c>
      <c r="L241" s="272"/>
      <c r="M241" s="273" t="s">
        <v>1</v>
      </c>
      <c r="N241" s="274" t="s">
        <v>41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171</v>
      </c>
      <c r="AT241" s="230" t="s">
        <v>219</v>
      </c>
      <c r="AU241" s="230" t="s">
        <v>86</v>
      </c>
      <c r="AY241" s="18" t="s">
        <v>151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84</v>
      </c>
      <c r="BK241" s="231">
        <f>ROUND(I241*H241,2)</f>
        <v>0</v>
      </c>
      <c r="BL241" s="18" t="s">
        <v>158</v>
      </c>
      <c r="BM241" s="230" t="s">
        <v>766</v>
      </c>
    </row>
    <row r="242" s="2" customFormat="1">
      <c r="A242" s="39"/>
      <c r="B242" s="40"/>
      <c r="C242" s="219" t="s">
        <v>769</v>
      </c>
      <c r="D242" s="219" t="s">
        <v>153</v>
      </c>
      <c r="E242" s="220" t="s">
        <v>2041</v>
      </c>
      <c r="F242" s="221" t="s">
        <v>2042</v>
      </c>
      <c r="G242" s="222" t="s">
        <v>198</v>
      </c>
      <c r="H242" s="223">
        <v>20</v>
      </c>
      <c r="I242" s="224"/>
      <c r="J242" s="225">
        <f>ROUND(I242*H242,2)</f>
        <v>0</v>
      </c>
      <c r="K242" s="221" t="s">
        <v>157</v>
      </c>
      <c r="L242" s="45"/>
      <c r="M242" s="226" t="s">
        <v>1</v>
      </c>
      <c r="N242" s="227" t="s">
        <v>41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158</v>
      </c>
      <c r="AT242" s="230" t="s">
        <v>153</v>
      </c>
      <c r="AU242" s="230" t="s">
        <v>86</v>
      </c>
      <c r="AY242" s="18" t="s">
        <v>151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84</v>
      </c>
      <c r="BK242" s="231">
        <f>ROUND(I242*H242,2)</f>
        <v>0</v>
      </c>
      <c r="BL242" s="18" t="s">
        <v>158</v>
      </c>
      <c r="BM242" s="230" t="s">
        <v>772</v>
      </c>
    </row>
    <row r="243" s="2" customFormat="1" ht="16.5" customHeight="1">
      <c r="A243" s="39"/>
      <c r="B243" s="40"/>
      <c r="C243" s="265" t="s">
        <v>503</v>
      </c>
      <c r="D243" s="265" t="s">
        <v>219</v>
      </c>
      <c r="E243" s="266" t="s">
        <v>2043</v>
      </c>
      <c r="F243" s="267" t="s">
        <v>2044</v>
      </c>
      <c r="G243" s="268" t="s">
        <v>1000</v>
      </c>
      <c r="H243" s="269">
        <v>20</v>
      </c>
      <c r="I243" s="270"/>
      <c r="J243" s="271">
        <f>ROUND(I243*H243,2)</f>
        <v>0</v>
      </c>
      <c r="K243" s="267" t="s">
        <v>1</v>
      </c>
      <c r="L243" s="272"/>
      <c r="M243" s="273" t="s">
        <v>1</v>
      </c>
      <c r="N243" s="274" t="s">
        <v>41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171</v>
      </c>
      <c r="AT243" s="230" t="s">
        <v>219</v>
      </c>
      <c r="AU243" s="230" t="s">
        <v>86</v>
      </c>
      <c r="AY243" s="18" t="s">
        <v>151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84</v>
      </c>
      <c r="BK243" s="231">
        <f>ROUND(I243*H243,2)</f>
        <v>0</v>
      </c>
      <c r="BL243" s="18" t="s">
        <v>158</v>
      </c>
      <c r="BM243" s="230" t="s">
        <v>776</v>
      </c>
    </row>
    <row r="244" s="2" customFormat="1">
      <c r="A244" s="39"/>
      <c r="B244" s="40"/>
      <c r="C244" s="219" t="s">
        <v>778</v>
      </c>
      <c r="D244" s="219" t="s">
        <v>153</v>
      </c>
      <c r="E244" s="220" t="s">
        <v>2045</v>
      </c>
      <c r="F244" s="221" t="s">
        <v>2046</v>
      </c>
      <c r="G244" s="222" t="s">
        <v>198</v>
      </c>
      <c r="H244" s="223">
        <v>2</v>
      </c>
      <c r="I244" s="224"/>
      <c r="J244" s="225">
        <f>ROUND(I244*H244,2)</f>
        <v>0</v>
      </c>
      <c r="K244" s="221" t="s">
        <v>157</v>
      </c>
      <c r="L244" s="45"/>
      <c r="M244" s="226" t="s">
        <v>1</v>
      </c>
      <c r="N244" s="227" t="s">
        <v>41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158</v>
      </c>
      <c r="AT244" s="230" t="s">
        <v>153</v>
      </c>
      <c r="AU244" s="230" t="s">
        <v>86</v>
      </c>
      <c r="AY244" s="18" t="s">
        <v>151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84</v>
      </c>
      <c r="BK244" s="231">
        <f>ROUND(I244*H244,2)</f>
        <v>0</v>
      </c>
      <c r="BL244" s="18" t="s">
        <v>158</v>
      </c>
      <c r="BM244" s="230" t="s">
        <v>781</v>
      </c>
    </row>
    <row r="245" s="2" customFormat="1" ht="16.5" customHeight="1">
      <c r="A245" s="39"/>
      <c r="B245" s="40"/>
      <c r="C245" s="265" t="s">
        <v>507</v>
      </c>
      <c r="D245" s="265" t="s">
        <v>219</v>
      </c>
      <c r="E245" s="266" t="s">
        <v>2047</v>
      </c>
      <c r="F245" s="267" t="s">
        <v>2048</v>
      </c>
      <c r="G245" s="268" t="s">
        <v>1000</v>
      </c>
      <c r="H245" s="269">
        <v>2</v>
      </c>
      <c r="I245" s="270"/>
      <c r="J245" s="271">
        <f>ROUND(I245*H245,2)</f>
        <v>0</v>
      </c>
      <c r="K245" s="267" t="s">
        <v>1</v>
      </c>
      <c r="L245" s="272"/>
      <c r="M245" s="273" t="s">
        <v>1</v>
      </c>
      <c r="N245" s="274" t="s">
        <v>41</v>
      </c>
      <c r="O245" s="92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171</v>
      </c>
      <c r="AT245" s="230" t="s">
        <v>219</v>
      </c>
      <c r="AU245" s="230" t="s">
        <v>86</v>
      </c>
      <c r="AY245" s="18" t="s">
        <v>151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84</v>
      </c>
      <c r="BK245" s="231">
        <f>ROUND(I245*H245,2)</f>
        <v>0</v>
      </c>
      <c r="BL245" s="18" t="s">
        <v>158</v>
      </c>
      <c r="BM245" s="230" t="s">
        <v>786</v>
      </c>
    </row>
    <row r="246" s="2" customFormat="1" ht="16.5" customHeight="1">
      <c r="A246" s="39"/>
      <c r="B246" s="40"/>
      <c r="C246" s="219" t="s">
        <v>790</v>
      </c>
      <c r="D246" s="219" t="s">
        <v>153</v>
      </c>
      <c r="E246" s="220" t="s">
        <v>2049</v>
      </c>
      <c r="F246" s="221" t="s">
        <v>1987</v>
      </c>
      <c r="G246" s="222" t="s">
        <v>1826</v>
      </c>
      <c r="H246" s="291"/>
      <c r="I246" s="224"/>
      <c r="J246" s="225">
        <f>ROUND(I246*H246,2)</f>
        <v>0</v>
      </c>
      <c r="K246" s="221" t="s">
        <v>1</v>
      </c>
      <c r="L246" s="45"/>
      <c r="M246" s="226" t="s">
        <v>1</v>
      </c>
      <c r="N246" s="227" t="s">
        <v>41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158</v>
      </c>
      <c r="AT246" s="230" t="s">
        <v>153</v>
      </c>
      <c r="AU246" s="230" t="s">
        <v>86</v>
      </c>
      <c r="AY246" s="18" t="s">
        <v>151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84</v>
      </c>
      <c r="BK246" s="231">
        <f>ROUND(I246*H246,2)</f>
        <v>0</v>
      </c>
      <c r="BL246" s="18" t="s">
        <v>158</v>
      </c>
      <c r="BM246" s="230" t="s">
        <v>793</v>
      </c>
    </row>
    <row r="247" s="2" customFormat="1" ht="16.5" customHeight="1">
      <c r="A247" s="39"/>
      <c r="B247" s="40"/>
      <c r="C247" s="265" t="s">
        <v>510</v>
      </c>
      <c r="D247" s="265" t="s">
        <v>219</v>
      </c>
      <c r="E247" s="266" t="s">
        <v>2050</v>
      </c>
      <c r="F247" s="267" t="s">
        <v>1989</v>
      </c>
      <c r="G247" s="268" t="s">
        <v>1826</v>
      </c>
      <c r="H247" s="292"/>
      <c r="I247" s="270"/>
      <c r="J247" s="271">
        <f>ROUND(I247*H247,2)</f>
        <v>0</v>
      </c>
      <c r="K247" s="267" t="s">
        <v>1</v>
      </c>
      <c r="L247" s="272"/>
      <c r="M247" s="273" t="s">
        <v>1</v>
      </c>
      <c r="N247" s="274" t="s">
        <v>41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171</v>
      </c>
      <c r="AT247" s="230" t="s">
        <v>219</v>
      </c>
      <c r="AU247" s="230" t="s">
        <v>86</v>
      </c>
      <c r="AY247" s="18" t="s">
        <v>151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84</v>
      </c>
      <c r="BK247" s="231">
        <f>ROUND(I247*H247,2)</f>
        <v>0</v>
      </c>
      <c r="BL247" s="18" t="s">
        <v>158</v>
      </c>
      <c r="BM247" s="230" t="s">
        <v>797</v>
      </c>
    </row>
    <row r="248" s="2" customFormat="1" ht="16.5" customHeight="1">
      <c r="A248" s="39"/>
      <c r="B248" s="40"/>
      <c r="C248" s="265" t="s">
        <v>798</v>
      </c>
      <c r="D248" s="265" t="s">
        <v>219</v>
      </c>
      <c r="E248" s="266" t="s">
        <v>2051</v>
      </c>
      <c r="F248" s="267" t="s">
        <v>1991</v>
      </c>
      <c r="G248" s="268" t="s">
        <v>1826</v>
      </c>
      <c r="H248" s="292"/>
      <c r="I248" s="270"/>
      <c r="J248" s="271">
        <f>ROUND(I248*H248,2)</f>
        <v>0</v>
      </c>
      <c r="K248" s="267" t="s">
        <v>1</v>
      </c>
      <c r="L248" s="272"/>
      <c r="M248" s="273" t="s">
        <v>1</v>
      </c>
      <c r="N248" s="274" t="s">
        <v>41</v>
      </c>
      <c r="O248" s="92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171</v>
      </c>
      <c r="AT248" s="230" t="s">
        <v>219</v>
      </c>
      <c r="AU248" s="230" t="s">
        <v>86</v>
      </c>
      <c r="AY248" s="18" t="s">
        <v>151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84</v>
      </c>
      <c r="BK248" s="231">
        <f>ROUND(I248*H248,2)</f>
        <v>0</v>
      </c>
      <c r="BL248" s="18" t="s">
        <v>158</v>
      </c>
      <c r="BM248" s="230" t="s">
        <v>801</v>
      </c>
    </row>
    <row r="249" s="2" customFormat="1" ht="16.5" customHeight="1">
      <c r="A249" s="39"/>
      <c r="B249" s="40"/>
      <c r="C249" s="265" t="s">
        <v>517</v>
      </c>
      <c r="D249" s="265" t="s">
        <v>219</v>
      </c>
      <c r="E249" s="266" t="s">
        <v>2052</v>
      </c>
      <c r="F249" s="267" t="s">
        <v>1993</v>
      </c>
      <c r="G249" s="268" t="s">
        <v>1826</v>
      </c>
      <c r="H249" s="292"/>
      <c r="I249" s="270"/>
      <c r="J249" s="271">
        <f>ROUND(I249*H249,2)</f>
        <v>0</v>
      </c>
      <c r="K249" s="267" t="s">
        <v>1</v>
      </c>
      <c r="L249" s="272"/>
      <c r="M249" s="273" t="s">
        <v>1</v>
      </c>
      <c r="N249" s="274" t="s">
        <v>41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171</v>
      </c>
      <c r="AT249" s="230" t="s">
        <v>219</v>
      </c>
      <c r="AU249" s="230" t="s">
        <v>86</v>
      </c>
      <c r="AY249" s="18" t="s">
        <v>151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84</v>
      </c>
      <c r="BK249" s="231">
        <f>ROUND(I249*H249,2)</f>
        <v>0</v>
      </c>
      <c r="BL249" s="18" t="s">
        <v>158</v>
      </c>
      <c r="BM249" s="230" t="s">
        <v>805</v>
      </c>
    </row>
    <row r="250" s="12" customFormat="1" ht="22.8" customHeight="1">
      <c r="A250" s="12"/>
      <c r="B250" s="203"/>
      <c r="C250" s="204"/>
      <c r="D250" s="205" t="s">
        <v>75</v>
      </c>
      <c r="E250" s="217" t="s">
        <v>2053</v>
      </c>
      <c r="F250" s="217" t="s">
        <v>2054</v>
      </c>
      <c r="G250" s="204"/>
      <c r="H250" s="204"/>
      <c r="I250" s="207"/>
      <c r="J250" s="218">
        <f>BK250</f>
        <v>0</v>
      </c>
      <c r="K250" s="204"/>
      <c r="L250" s="209"/>
      <c r="M250" s="210"/>
      <c r="N250" s="211"/>
      <c r="O250" s="211"/>
      <c r="P250" s="212">
        <f>SUM(P251:P274)</f>
        <v>0</v>
      </c>
      <c r="Q250" s="211"/>
      <c r="R250" s="212">
        <f>SUM(R251:R274)</f>
        <v>0</v>
      </c>
      <c r="S250" s="211"/>
      <c r="T250" s="213">
        <f>SUM(T251:T274)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4" t="s">
        <v>84</v>
      </c>
      <c r="AT250" s="215" t="s">
        <v>75</v>
      </c>
      <c r="AU250" s="215" t="s">
        <v>84</v>
      </c>
      <c r="AY250" s="214" t="s">
        <v>151</v>
      </c>
      <c r="BK250" s="216">
        <f>SUM(BK251:BK274)</f>
        <v>0</v>
      </c>
    </row>
    <row r="251" s="2" customFormat="1">
      <c r="A251" s="39"/>
      <c r="B251" s="40"/>
      <c r="C251" s="219" t="s">
        <v>807</v>
      </c>
      <c r="D251" s="219" t="s">
        <v>153</v>
      </c>
      <c r="E251" s="220" t="s">
        <v>2055</v>
      </c>
      <c r="F251" s="221" t="s">
        <v>2056</v>
      </c>
      <c r="G251" s="222" t="s">
        <v>244</v>
      </c>
      <c r="H251" s="223">
        <v>15</v>
      </c>
      <c r="I251" s="224"/>
      <c r="J251" s="225">
        <f>ROUND(I251*H251,2)</f>
        <v>0</v>
      </c>
      <c r="K251" s="221" t="s">
        <v>157</v>
      </c>
      <c r="L251" s="45"/>
      <c r="M251" s="226" t="s">
        <v>1</v>
      </c>
      <c r="N251" s="227" t="s">
        <v>41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158</v>
      </c>
      <c r="AT251" s="230" t="s">
        <v>153</v>
      </c>
      <c r="AU251" s="230" t="s">
        <v>86</v>
      </c>
      <c r="AY251" s="18" t="s">
        <v>151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84</v>
      </c>
      <c r="BK251" s="231">
        <f>ROUND(I251*H251,2)</f>
        <v>0</v>
      </c>
      <c r="BL251" s="18" t="s">
        <v>158</v>
      </c>
      <c r="BM251" s="230" t="s">
        <v>810</v>
      </c>
    </row>
    <row r="252" s="2" customFormat="1" ht="21.75" customHeight="1">
      <c r="A252" s="39"/>
      <c r="B252" s="40"/>
      <c r="C252" s="265" t="s">
        <v>520</v>
      </c>
      <c r="D252" s="265" t="s">
        <v>219</v>
      </c>
      <c r="E252" s="266" t="s">
        <v>2057</v>
      </c>
      <c r="F252" s="267" t="s">
        <v>2058</v>
      </c>
      <c r="G252" s="268" t="s">
        <v>244</v>
      </c>
      <c r="H252" s="269">
        <v>15.75</v>
      </c>
      <c r="I252" s="270"/>
      <c r="J252" s="271">
        <f>ROUND(I252*H252,2)</f>
        <v>0</v>
      </c>
      <c r="K252" s="267" t="s">
        <v>157</v>
      </c>
      <c r="L252" s="272"/>
      <c r="M252" s="273" t="s">
        <v>1</v>
      </c>
      <c r="N252" s="274" t="s">
        <v>41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171</v>
      </c>
      <c r="AT252" s="230" t="s">
        <v>219</v>
      </c>
      <c r="AU252" s="230" t="s">
        <v>86</v>
      </c>
      <c r="AY252" s="18" t="s">
        <v>151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84</v>
      </c>
      <c r="BK252" s="231">
        <f>ROUND(I252*H252,2)</f>
        <v>0</v>
      </c>
      <c r="BL252" s="18" t="s">
        <v>158</v>
      </c>
      <c r="BM252" s="230" t="s">
        <v>814</v>
      </c>
    </row>
    <row r="253" s="13" customFormat="1">
      <c r="A253" s="13"/>
      <c r="B253" s="232"/>
      <c r="C253" s="233"/>
      <c r="D253" s="234" t="s">
        <v>159</v>
      </c>
      <c r="E253" s="235" t="s">
        <v>1</v>
      </c>
      <c r="F253" s="236" t="s">
        <v>2059</v>
      </c>
      <c r="G253" s="233"/>
      <c r="H253" s="237">
        <v>15.75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159</v>
      </c>
      <c r="AU253" s="243" t="s">
        <v>86</v>
      </c>
      <c r="AV253" s="13" t="s">
        <v>86</v>
      </c>
      <c r="AW253" s="13" t="s">
        <v>32</v>
      </c>
      <c r="AX253" s="13" t="s">
        <v>76</v>
      </c>
      <c r="AY253" s="243" t="s">
        <v>151</v>
      </c>
    </row>
    <row r="254" s="14" customFormat="1">
      <c r="A254" s="14"/>
      <c r="B254" s="244"/>
      <c r="C254" s="245"/>
      <c r="D254" s="234" t="s">
        <v>159</v>
      </c>
      <c r="E254" s="246" t="s">
        <v>1</v>
      </c>
      <c r="F254" s="247" t="s">
        <v>161</v>
      </c>
      <c r="G254" s="245"/>
      <c r="H254" s="248">
        <v>15.75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159</v>
      </c>
      <c r="AU254" s="254" t="s">
        <v>86</v>
      </c>
      <c r="AV254" s="14" t="s">
        <v>158</v>
      </c>
      <c r="AW254" s="14" t="s">
        <v>32</v>
      </c>
      <c r="AX254" s="14" t="s">
        <v>84</v>
      </c>
      <c r="AY254" s="254" t="s">
        <v>151</v>
      </c>
    </row>
    <row r="255" s="2" customFormat="1">
      <c r="A255" s="39"/>
      <c r="B255" s="40"/>
      <c r="C255" s="219" t="s">
        <v>817</v>
      </c>
      <c r="D255" s="219" t="s">
        <v>153</v>
      </c>
      <c r="E255" s="220" t="s">
        <v>1884</v>
      </c>
      <c r="F255" s="221" t="s">
        <v>1885</v>
      </c>
      <c r="G255" s="222" t="s">
        <v>244</v>
      </c>
      <c r="H255" s="223">
        <v>30</v>
      </c>
      <c r="I255" s="224"/>
      <c r="J255" s="225">
        <f>ROUND(I255*H255,2)</f>
        <v>0</v>
      </c>
      <c r="K255" s="221" t="s">
        <v>157</v>
      </c>
      <c r="L255" s="45"/>
      <c r="M255" s="226" t="s">
        <v>1</v>
      </c>
      <c r="N255" s="227" t="s">
        <v>41</v>
      </c>
      <c r="O255" s="92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158</v>
      </c>
      <c r="AT255" s="230" t="s">
        <v>153</v>
      </c>
      <c r="AU255" s="230" t="s">
        <v>86</v>
      </c>
      <c r="AY255" s="18" t="s">
        <v>151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84</v>
      </c>
      <c r="BK255" s="231">
        <f>ROUND(I255*H255,2)</f>
        <v>0</v>
      </c>
      <c r="BL255" s="18" t="s">
        <v>158</v>
      </c>
      <c r="BM255" s="230" t="s">
        <v>820</v>
      </c>
    </row>
    <row r="256" s="13" customFormat="1">
      <c r="A256" s="13"/>
      <c r="B256" s="232"/>
      <c r="C256" s="233"/>
      <c r="D256" s="234" t="s">
        <v>159</v>
      </c>
      <c r="E256" s="235" t="s">
        <v>1</v>
      </c>
      <c r="F256" s="236" t="s">
        <v>2060</v>
      </c>
      <c r="G256" s="233"/>
      <c r="H256" s="237">
        <v>30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159</v>
      </c>
      <c r="AU256" s="243" t="s">
        <v>86</v>
      </c>
      <c r="AV256" s="13" t="s">
        <v>86</v>
      </c>
      <c r="AW256" s="13" t="s">
        <v>32</v>
      </c>
      <c r="AX256" s="13" t="s">
        <v>76</v>
      </c>
      <c r="AY256" s="243" t="s">
        <v>151</v>
      </c>
    </row>
    <row r="257" s="14" customFormat="1">
      <c r="A257" s="14"/>
      <c r="B257" s="244"/>
      <c r="C257" s="245"/>
      <c r="D257" s="234" t="s">
        <v>159</v>
      </c>
      <c r="E257" s="246" t="s">
        <v>1</v>
      </c>
      <c r="F257" s="247" t="s">
        <v>161</v>
      </c>
      <c r="G257" s="245"/>
      <c r="H257" s="248">
        <v>30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159</v>
      </c>
      <c r="AU257" s="254" t="s">
        <v>86</v>
      </c>
      <c r="AV257" s="14" t="s">
        <v>158</v>
      </c>
      <c r="AW257" s="14" t="s">
        <v>32</v>
      </c>
      <c r="AX257" s="14" t="s">
        <v>84</v>
      </c>
      <c r="AY257" s="254" t="s">
        <v>151</v>
      </c>
    </row>
    <row r="258" s="2" customFormat="1" ht="16.5" customHeight="1">
      <c r="A258" s="39"/>
      <c r="B258" s="40"/>
      <c r="C258" s="265" t="s">
        <v>525</v>
      </c>
      <c r="D258" s="265" t="s">
        <v>219</v>
      </c>
      <c r="E258" s="266" t="s">
        <v>1891</v>
      </c>
      <c r="F258" s="267" t="s">
        <v>1892</v>
      </c>
      <c r="G258" s="268" t="s">
        <v>244</v>
      </c>
      <c r="H258" s="269">
        <v>10</v>
      </c>
      <c r="I258" s="270"/>
      <c r="J258" s="271">
        <f>ROUND(I258*H258,2)</f>
        <v>0</v>
      </c>
      <c r="K258" s="267" t="s">
        <v>1</v>
      </c>
      <c r="L258" s="272"/>
      <c r="M258" s="273" t="s">
        <v>1</v>
      </c>
      <c r="N258" s="274" t="s">
        <v>41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171</v>
      </c>
      <c r="AT258" s="230" t="s">
        <v>219</v>
      </c>
      <c r="AU258" s="230" t="s">
        <v>86</v>
      </c>
      <c r="AY258" s="18" t="s">
        <v>151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84</v>
      </c>
      <c r="BK258" s="231">
        <f>ROUND(I258*H258,2)</f>
        <v>0</v>
      </c>
      <c r="BL258" s="18" t="s">
        <v>158</v>
      </c>
      <c r="BM258" s="230" t="s">
        <v>824</v>
      </c>
    </row>
    <row r="259" s="2" customFormat="1" ht="16.5" customHeight="1">
      <c r="A259" s="39"/>
      <c r="B259" s="40"/>
      <c r="C259" s="265" t="s">
        <v>827</v>
      </c>
      <c r="D259" s="265" t="s">
        <v>219</v>
      </c>
      <c r="E259" s="266" t="s">
        <v>2061</v>
      </c>
      <c r="F259" s="267" t="s">
        <v>2062</v>
      </c>
      <c r="G259" s="268" t="s">
        <v>244</v>
      </c>
      <c r="H259" s="269">
        <v>10</v>
      </c>
      <c r="I259" s="270"/>
      <c r="J259" s="271">
        <f>ROUND(I259*H259,2)</f>
        <v>0</v>
      </c>
      <c r="K259" s="267" t="s">
        <v>1</v>
      </c>
      <c r="L259" s="272"/>
      <c r="M259" s="273" t="s">
        <v>1</v>
      </c>
      <c r="N259" s="274" t="s">
        <v>41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171</v>
      </c>
      <c r="AT259" s="230" t="s">
        <v>219</v>
      </c>
      <c r="AU259" s="230" t="s">
        <v>86</v>
      </c>
      <c r="AY259" s="18" t="s">
        <v>151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84</v>
      </c>
      <c r="BK259" s="231">
        <f>ROUND(I259*H259,2)</f>
        <v>0</v>
      </c>
      <c r="BL259" s="18" t="s">
        <v>158</v>
      </c>
      <c r="BM259" s="230" t="s">
        <v>830</v>
      </c>
    </row>
    <row r="260" s="2" customFormat="1" ht="16.5" customHeight="1">
      <c r="A260" s="39"/>
      <c r="B260" s="40"/>
      <c r="C260" s="265" t="s">
        <v>533</v>
      </c>
      <c r="D260" s="265" t="s">
        <v>219</v>
      </c>
      <c r="E260" s="266" t="s">
        <v>2063</v>
      </c>
      <c r="F260" s="267" t="s">
        <v>2064</v>
      </c>
      <c r="G260" s="268" t="s">
        <v>244</v>
      </c>
      <c r="H260" s="269">
        <v>10</v>
      </c>
      <c r="I260" s="270"/>
      <c r="J260" s="271">
        <f>ROUND(I260*H260,2)</f>
        <v>0</v>
      </c>
      <c r="K260" s="267" t="s">
        <v>1</v>
      </c>
      <c r="L260" s="272"/>
      <c r="M260" s="273" t="s">
        <v>1</v>
      </c>
      <c r="N260" s="274" t="s">
        <v>41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171</v>
      </c>
      <c r="AT260" s="230" t="s">
        <v>219</v>
      </c>
      <c r="AU260" s="230" t="s">
        <v>86</v>
      </c>
      <c r="AY260" s="18" t="s">
        <v>151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84</v>
      </c>
      <c r="BK260" s="231">
        <f>ROUND(I260*H260,2)</f>
        <v>0</v>
      </c>
      <c r="BL260" s="18" t="s">
        <v>158</v>
      </c>
      <c r="BM260" s="230" t="s">
        <v>833</v>
      </c>
    </row>
    <row r="261" s="2" customFormat="1">
      <c r="A261" s="39"/>
      <c r="B261" s="40"/>
      <c r="C261" s="219" t="s">
        <v>835</v>
      </c>
      <c r="D261" s="219" t="s">
        <v>153</v>
      </c>
      <c r="E261" s="220" t="s">
        <v>1901</v>
      </c>
      <c r="F261" s="221" t="s">
        <v>1902</v>
      </c>
      <c r="G261" s="222" t="s">
        <v>244</v>
      </c>
      <c r="H261" s="223">
        <v>75</v>
      </c>
      <c r="I261" s="224"/>
      <c r="J261" s="225">
        <f>ROUND(I261*H261,2)</f>
        <v>0</v>
      </c>
      <c r="K261" s="221" t="s">
        <v>157</v>
      </c>
      <c r="L261" s="45"/>
      <c r="M261" s="226" t="s">
        <v>1</v>
      </c>
      <c r="N261" s="227" t="s">
        <v>41</v>
      </c>
      <c r="O261" s="92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158</v>
      </c>
      <c r="AT261" s="230" t="s">
        <v>153</v>
      </c>
      <c r="AU261" s="230" t="s">
        <v>86</v>
      </c>
      <c r="AY261" s="18" t="s">
        <v>151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84</v>
      </c>
      <c r="BK261" s="231">
        <f>ROUND(I261*H261,2)</f>
        <v>0</v>
      </c>
      <c r="BL261" s="18" t="s">
        <v>158</v>
      </c>
      <c r="BM261" s="230" t="s">
        <v>838</v>
      </c>
    </row>
    <row r="262" s="2" customFormat="1" ht="16.5" customHeight="1">
      <c r="A262" s="39"/>
      <c r="B262" s="40"/>
      <c r="C262" s="265" t="s">
        <v>540</v>
      </c>
      <c r="D262" s="265" t="s">
        <v>219</v>
      </c>
      <c r="E262" s="266" t="s">
        <v>1903</v>
      </c>
      <c r="F262" s="267" t="s">
        <v>1904</v>
      </c>
      <c r="G262" s="268" t="s">
        <v>244</v>
      </c>
      <c r="H262" s="269">
        <v>75</v>
      </c>
      <c r="I262" s="270"/>
      <c r="J262" s="271">
        <f>ROUND(I262*H262,2)</f>
        <v>0</v>
      </c>
      <c r="K262" s="267" t="s">
        <v>1</v>
      </c>
      <c r="L262" s="272"/>
      <c r="M262" s="273" t="s">
        <v>1</v>
      </c>
      <c r="N262" s="274" t="s">
        <v>41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171</v>
      </c>
      <c r="AT262" s="230" t="s">
        <v>219</v>
      </c>
      <c r="AU262" s="230" t="s">
        <v>86</v>
      </c>
      <c r="AY262" s="18" t="s">
        <v>151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84</v>
      </c>
      <c r="BK262" s="231">
        <f>ROUND(I262*H262,2)</f>
        <v>0</v>
      </c>
      <c r="BL262" s="18" t="s">
        <v>158</v>
      </c>
      <c r="BM262" s="230" t="s">
        <v>843</v>
      </c>
    </row>
    <row r="263" s="2" customFormat="1" ht="16.5" customHeight="1">
      <c r="A263" s="39"/>
      <c r="B263" s="40"/>
      <c r="C263" s="219" t="s">
        <v>844</v>
      </c>
      <c r="D263" s="219" t="s">
        <v>153</v>
      </c>
      <c r="E263" s="220" t="s">
        <v>1860</v>
      </c>
      <c r="F263" s="221" t="s">
        <v>1861</v>
      </c>
      <c r="G263" s="222" t="s">
        <v>198</v>
      </c>
      <c r="H263" s="223">
        <v>3</v>
      </c>
      <c r="I263" s="224"/>
      <c r="J263" s="225">
        <f>ROUND(I263*H263,2)</f>
        <v>0</v>
      </c>
      <c r="K263" s="221" t="s">
        <v>157</v>
      </c>
      <c r="L263" s="45"/>
      <c r="M263" s="226" t="s">
        <v>1</v>
      </c>
      <c r="N263" s="227" t="s">
        <v>41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158</v>
      </c>
      <c r="AT263" s="230" t="s">
        <v>153</v>
      </c>
      <c r="AU263" s="230" t="s">
        <v>86</v>
      </c>
      <c r="AY263" s="18" t="s">
        <v>151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84</v>
      </c>
      <c r="BK263" s="231">
        <f>ROUND(I263*H263,2)</f>
        <v>0</v>
      </c>
      <c r="BL263" s="18" t="s">
        <v>158</v>
      </c>
      <c r="BM263" s="230" t="s">
        <v>847</v>
      </c>
    </row>
    <row r="264" s="2" customFormat="1" ht="16.5" customHeight="1">
      <c r="A264" s="39"/>
      <c r="B264" s="40"/>
      <c r="C264" s="265" t="s">
        <v>545</v>
      </c>
      <c r="D264" s="265" t="s">
        <v>219</v>
      </c>
      <c r="E264" s="266" t="s">
        <v>2065</v>
      </c>
      <c r="F264" s="267" t="s">
        <v>2066</v>
      </c>
      <c r="G264" s="268" t="s">
        <v>1000</v>
      </c>
      <c r="H264" s="269">
        <v>3</v>
      </c>
      <c r="I264" s="270"/>
      <c r="J264" s="271">
        <f>ROUND(I264*H264,2)</f>
        <v>0</v>
      </c>
      <c r="K264" s="267" t="s">
        <v>1</v>
      </c>
      <c r="L264" s="272"/>
      <c r="M264" s="273" t="s">
        <v>1</v>
      </c>
      <c r="N264" s="274" t="s">
        <v>41</v>
      </c>
      <c r="O264" s="92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171</v>
      </c>
      <c r="AT264" s="230" t="s">
        <v>219</v>
      </c>
      <c r="AU264" s="230" t="s">
        <v>86</v>
      </c>
      <c r="AY264" s="18" t="s">
        <v>151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84</v>
      </c>
      <c r="BK264" s="231">
        <f>ROUND(I264*H264,2)</f>
        <v>0</v>
      </c>
      <c r="BL264" s="18" t="s">
        <v>158</v>
      </c>
      <c r="BM264" s="230" t="s">
        <v>850</v>
      </c>
    </row>
    <row r="265" s="2" customFormat="1">
      <c r="A265" s="39"/>
      <c r="B265" s="40"/>
      <c r="C265" s="219" t="s">
        <v>852</v>
      </c>
      <c r="D265" s="219" t="s">
        <v>153</v>
      </c>
      <c r="E265" s="220" t="s">
        <v>2067</v>
      </c>
      <c r="F265" s="221" t="s">
        <v>2068</v>
      </c>
      <c r="G265" s="222" t="s">
        <v>198</v>
      </c>
      <c r="H265" s="223">
        <v>1</v>
      </c>
      <c r="I265" s="224"/>
      <c r="J265" s="225">
        <f>ROUND(I265*H265,2)</f>
        <v>0</v>
      </c>
      <c r="K265" s="221" t="s">
        <v>157</v>
      </c>
      <c r="L265" s="45"/>
      <c r="M265" s="226" t="s">
        <v>1</v>
      </c>
      <c r="N265" s="227" t="s">
        <v>41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158</v>
      </c>
      <c r="AT265" s="230" t="s">
        <v>153</v>
      </c>
      <c r="AU265" s="230" t="s">
        <v>86</v>
      </c>
      <c r="AY265" s="18" t="s">
        <v>151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84</v>
      </c>
      <c r="BK265" s="231">
        <f>ROUND(I265*H265,2)</f>
        <v>0</v>
      </c>
      <c r="BL265" s="18" t="s">
        <v>158</v>
      </c>
      <c r="BM265" s="230" t="s">
        <v>855</v>
      </c>
    </row>
    <row r="266" s="2" customFormat="1" ht="16.5" customHeight="1">
      <c r="A266" s="39"/>
      <c r="B266" s="40"/>
      <c r="C266" s="265" t="s">
        <v>550</v>
      </c>
      <c r="D266" s="265" t="s">
        <v>219</v>
      </c>
      <c r="E266" s="266" t="s">
        <v>1866</v>
      </c>
      <c r="F266" s="267" t="s">
        <v>1867</v>
      </c>
      <c r="G266" s="268" t="s">
        <v>1000</v>
      </c>
      <c r="H266" s="269">
        <v>1</v>
      </c>
      <c r="I266" s="270"/>
      <c r="J266" s="271">
        <f>ROUND(I266*H266,2)</f>
        <v>0</v>
      </c>
      <c r="K266" s="267" t="s">
        <v>1</v>
      </c>
      <c r="L266" s="272"/>
      <c r="M266" s="273" t="s">
        <v>1</v>
      </c>
      <c r="N266" s="274" t="s">
        <v>41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171</v>
      </c>
      <c r="AT266" s="230" t="s">
        <v>219</v>
      </c>
      <c r="AU266" s="230" t="s">
        <v>86</v>
      </c>
      <c r="AY266" s="18" t="s">
        <v>151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84</v>
      </c>
      <c r="BK266" s="231">
        <f>ROUND(I266*H266,2)</f>
        <v>0</v>
      </c>
      <c r="BL266" s="18" t="s">
        <v>158</v>
      </c>
      <c r="BM266" s="230" t="s">
        <v>859</v>
      </c>
    </row>
    <row r="267" s="2" customFormat="1">
      <c r="A267" s="39"/>
      <c r="B267" s="40"/>
      <c r="C267" s="219" t="s">
        <v>861</v>
      </c>
      <c r="D267" s="219" t="s">
        <v>153</v>
      </c>
      <c r="E267" s="220" t="s">
        <v>1880</v>
      </c>
      <c r="F267" s="221" t="s">
        <v>1881</v>
      </c>
      <c r="G267" s="222" t="s">
        <v>244</v>
      </c>
      <c r="H267" s="223">
        <v>105</v>
      </c>
      <c r="I267" s="224"/>
      <c r="J267" s="225">
        <f>ROUND(I267*H267,2)</f>
        <v>0</v>
      </c>
      <c r="K267" s="221" t="s">
        <v>157</v>
      </c>
      <c r="L267" s="45"/>
      <c r="M267" s="226" t="s">
        <v>1</v>
      </c>
      <c r="N267" s="227" t="s">
        <v>41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158</v>
      </c>
      <c r="AT267" s="230" t="s">
        <v>153</v>
      </c>
      <c r="AU267" s="230" t="s">
        <v>86</v>
      </c>
      <c r="AY267" s="18" t="s">
        <v>151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84</v>
      </c>
      <c r="BK267" s="231">
        <f>ROUND(I267*H267,2)</f>
        <v>0</v>
      </c>
      <c r="BL267" s="18" t="s">
        <v>158</v>
      </c>
      <c r="BM267" s="230" t="s">
        <v>864</v>
      </c>
    </row>
    <row r="268" s="2" customFormat="1" ht="16.5" customHeight="1">
      <c r="A268" s="39"/>
      <c r="B268" s="40"/>
      <c r="C268" s="265" t="s">
        <v>555</v>
      </c>
      <c r="D268" s="265" t="s">
        <v>219</v>
      </c>
      <c r="E268" s="266" t="s">
        <v>1882</v>
      </c>
      <c r="F268" s="267" t="s">
        <v>1883</v>
      </c>
      <c r="G268" s="268" t="s">
        <v>244</v>
      </c>
      <c r="H268" s="269">
        <v>105</v>
      </c>
      <c r="I268" s="270"/>
      <c r="J268" s="271">
        <f>ROUND(I268*H268,2)</f>
        <v>0</v>
      </c>
      <c r="K268" s="267" t="s">
        <v>1</v>
      </c>
      <c r="L268" s="272"/>
      <c r="M268" s="273" t="s">
        <v>1</v>
      </c>
      <c r="N268" s="274" t="s">
        <v>41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171</v>
      </c>
      <c r="AT268" s="230" t="s">
        <v>219</v>
      </c>
      <c r="AU268" s="230" t="s">
        <v>86</v>
      </c>
      <c r="AY268" s="18" t="s">
        <v>151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84</v>
      </c>
      <c r="BK268" s="231">
        <f>ROUND(I268*H268,2)</f>
        <v>0</v>
      </c>
      <c r="BL268" s="18" t="s">
        <v>158</v>
      </c>
      <c r="BM268" s="230" t="s">
        <v>867</v>
      </c>
    </row>
    <row r="269" s="2" customFormat="1">
      <c r="A269" s="39"/>
      <c r="B269" s="40"/>
      <c r="C269" s="219" t="s">
        <v>870</v>
      </c>
      <c r="D269" s="219" t="s">
        <v>153</v>
      </c>
      <c r="E269" s="220" t="s">
        <v>1982</v>
      </c>
      <c r="F269" s="221" t="s">
        <v>1983</v>
      </c>
      <c r="G269" s="222" t="s">
        <v>244</v>
      </c>
      <c r="H269" s="223">
        <v>2</v>
      </c>
      <c r="I269" s="224"/>
      <c r="J269" s="225">
        <f>ROUND(I269*H269,2)</f>
        <v>0</v>
      </c>
      <c r="K269" s="221" t="s">
        <v>1</v>
      </c>
      <c r="L269" s="45"/>
      <c r="M269" s="226" t="s">
        <v>1</v>
      </c>
      <c r="N269" s="227" t="s">
        <v>41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158</v>
      </c>
      <c r="AT269" s="230" t="s">
        <v>153</v>
      </c>
      <c r="AU269" s="230" t="s">
        <v>86</v>
      </c>
      <c r="AY269" s="18" t="s">
        <v>151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84</v>
      </c>
      <c r="BK269" s="231">
        <f>ROUND(I269*H269,2)</f>
        <v>0</v>
      </c>
      <c r="BL269" s="18" t="s">
        <v>158</v>
      </c>
      <c r="BM269" s="230" t="s">
        <v>873</v>
      </c>
    </row>
    <row r="270" s="2" customFormat="1">
      <c r="A270" s="39"/>
      <c r="B270" s="40"/>
      <c r="C270" s="265" t="s">
        <v>563</v>
      </c>
      <c r="D270" s="265" t="s">
        <v>219</v>
      </c>
      <c r="E270" s="266" t="s">
        <v>1984</v>
      </c>
      <c r="F270" s="267" t="s">
        <v>1985</v>
      </c>
      <c r="G270" s="268" t="s">
        <v>198</v>
      </c>
      <c r="H270" s="269">
        <v>2</v>
      </c>
      <c r="I270" s="270"/>
      <c r="J270" s="271">
        <f>ROUND(I270*H270,2)</f>
        <v>0</v>
      </c>
      <c r="K270" s="267" t="s">
        <v>1</v>
      </c>
      <c r="L270" s="272"/>
      <c r="M270" s="273" t="s">
        <v>1</v>
      </c>
      <c r="N270" s="274" t="s">
        <v>41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171</v>
      </c>
      <c r="AT270" s="230" t="s">
        <v>219</v>
      </c>
      <c r="AU270" s="230" t="s">
        <v>86</v>
      </c>
      <c r="AY270" s="18" t="s">
        <v>151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84</v>
      </c>
      <c r="BK270" s="231">
        <f>ROUND(I270*H270,2)</f>
        <v>0</v>
      </c>
      <c r="BL270" s="18" t="s">
        <v>158</v>
      </c>
      <c r="BM270" s="230" t="s">
        <v>880</v>
      </c>
    </row>
    <row r="271" s="2" customFormat="1" ht="16.5" customHeight="1">
      <c r="A271" s="39"/>
      <c r="B271" s="40"/>
      <c r="C271" s="219" t="s">
        <v>881</v>
      </c>
      <c r="D271" s="219" t="s">
        <v>153</v>
      </c>
      <c r="E271" s="220" t="s">
        <v>2069</v>
      </c>
      <c r="F271" s="221" t="s">
        <v>1987</v>
      </c>
      <c r="G271" s="222" t="s">
        <v>1826</v>
      </c>
      <c r="H271" s="291"/>
      <c r="I271" s="224"/>
      <c r="J271" s="225">
        <f>ROUND(I271*H271,2)</f>
        <v>0</v>
      </c>
      <c r="K271" s="221" t="s">
        <v>1</v>
      </c>
      <c r="L271" s="45"/>
      <c r="M271" s="226" t="s">
        <v>1</v>
      </c>
      <c r="N271" s="227" t="s">
        <v>41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158</v>
      </c>
      <c r="AT271" s="230" t="s">
        <v>153</v>
      </c>
      <c r="AU271" s="230" t="s">
        <v>86</v>
      </c>
      <c r="AY271" s="18" t="s">
        <v>151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84</v>
      </c>
      <c r="BK271" s="231">
        <f>ROUND(I271*H271,2)</f>
        <v>0</v>
      </c>
      <c r="BL271" s="18" t="s">
        <v>158</v>
      </c>
      <c r="BM271" s="230" t="s">
        <v>884</v>
      </c>
    </row>
    <row r="272" s="2" customFormat="1" ht="16.5" customHeight="1">
      <c r="A272" s="39"/>
      <c r="B272" s="40"/>
      <c r="C272" s="265" t="s">
        <v>575</v>
      </c>
      <c r="D272" s="265" t="s">
        <v>219</v>
      </c>
      <c r="E272" s="266" t="s">
        <v>2070</v>
      </c>
      <c r="F272" s="267" t="s">
        <v>1989</v>
      </c>
      <c r="G272" s="268" t="s">
        <v>1826</v>
      </c>
      <c r="H272" s="292"/>
      <c r="I272" s="270"/>
      <c r="J272" s="271">
        <f>ROUND(I272*H272,2)</f>
        <v>0</v>
      </c>
      <c r="K272" s="267" t="s">
        <v>1</v>
      </c>
      <c r="L272" s="272"/>
      <c r="M272" s="273" t="s">
        <v>1</v>
      </c>
      <c r="N272" s="274" t="s">
        <v>41</v>
      </c>
      <c r="O272" s="92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171</v>
      </c>
      <c r="AT272" s="230" t="s">
        <v>219</v>
      </c>
      <c r="AU272" s="230" t="s">
        <v>86</v>
      </c>
      <c r="AY272" s="18" t="s">
        <v>151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84</v>
      </c>
      <c r="BK272" s="231">
        <f>ROUND(I272*H272,2)</f>
        <v>0</v>
      </c>
      <c r="BL272" s="18" t="s">
        <v>158</v>
      </c>
      <c r="BM272" s="230" t="s">
        <v>888</v>
      </c>
    </row>
    <row r="273" s="2" customFormat="1" ht="16.5" customHeight="1">
      <c r="A273" s="39"/>
      <c r="B273" s="40"/>
      <c r="C273" s="265" t="s">
        <v>890</v>
      </c>
      <c r="D273" s="265" t="s">
        <v>219</v>
      </c>
      <c r="E273" s="266" t="s">
        <v>2071</v>
      </c>
      <c r="F273" s="267" t="s">
        <v>1991</v>
      </c>
      <c r="G273" s="268" t="s">
        <v>1826</v>
      </c>
      <c r="H273" s="292"/>
      <c r="I273" s="270"/>
      <c r="J273" s="271">
        <f>ROUND(I273*H273,2)</f>
        <v>0</v>
      </c>
      <c r="K273" s="267" t="s">
        <v>1</v>
      </c>
      <c r="L273" s="272"/>
      <c r="M273" s="273" t="s">
        <v>1</v>
      </c>
      <c r="N273" s="274" t="s">
        <v>41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171</v>
      </c>
      <c r="AT273" s="230" t="s">
        <v>219</v>
      </c>
      <c r="AU273" s="230" t="s">
        <v>86</v>
      </c>
      <c r="AY273" s="18" t="s">
        <v>151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84</v>
      </c>
      <c r="BK273" s="231">
        <f>ROUND(I273*H273,2)</f>
        <v>0</v>
      </c>
      <c r="BL273" s="18" t="s">
        <v>158</v>
      </c>
      <c r="BM273" s="230" t="s">
        <v>893</v>
      </c>
    </row>
    <row r="274" s="2" customFormat="1" ht="16.5" customHeight="1">
      <c r="A274" s="39"/>
      <c r="B274" s="40"/>
      <c r="C274" s="265" t="s">
        <v>581</v>
      </c>
      <c r="D274" s="265" t="s">
        <v>219</v>
      </c>
      <c r="E274" s="266" t="s">
        <v>2072</v>
      </c>
      <c r="F274" s="267" t="s">
        <v>1993</v>
      </c>
      <c r="G274" s="268" t="s">
        <v>1826</v>
      </c>
      <c r="H274" s="292"/>
      <c r="I274" s="270"/>
      <c r="J274" s="271">
        <f>ROUND(I274*H274,2)</f>
        <v>0</v>
      </c>
      <c r="K274" s="267" t="s">
        <v>1</v>
      </c>
      <c r="L274" s="272"/>
      <c r="M274" s="273" t="s">
        <v>1</v>
      </c>
      <c r="N274" s="274" t="s">
        <v>41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171</v>
      </c>
      <c r="AT274" s="230" t="s">
        <v>219</v>
      </c>
      <c r="AU274" s="230" t="s">
        <v>86</v>
      </c>
      <c r="AY274" s="18" t="s">
        <v>151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84</v>
      </c>
      <c r="BK274" s="231">
        <f>ROUND(I274*H274,2)</f>
        <v>0</v>
      </c>
      <c r="BL274" s="18" t="s">
        <v>158</v>
      </c>
      <c r="BM274" s="230" t="s">
        <v>898</v>
      </c>
    </row>
    <row r="275" s="12" customFormat="1" ht="22.8" customHeight="1">
      <c r="A275" s="12"/>
      <c r="B275" s="203"/>
      <c r="C275" s="204"/>
      <c r="D275" s="205" t="s">
        <v>75</v>
      </c>
      <c r="E275" s="217" t="s">
        <v>2073</v>
      </c>
      <c r="F275" s="217" t="s">
        <v>2074</v>
      </c>
      <c r="G275" s="204"/>
      <c r="H275" s="204"/>
      <c r="I275" s="207"/>
      <c r="J275" s="218">
        <f>BK275</f>
        <v>0</v>
      </c>
      <c r="K275" s="204"/>
      <c r="L275" s="209"/>
      <c r="M275" s="210"/>
      <c r="N275" s="211"/>
      <c r="O275" s="211"/>
      <c r="P275" s="212">
        <f>SUM(P276:P292)</f>
        <v>0</v>
      </c>
      <c r="Q275" s="211"/>
      <c r="R275" s="212">
        <f>SUM(R276:R292)</f>
        <v>0</v>
      </c>
      <c r="S275" s="211"/>
      <c r="T275" s="213">
        <f>SUM(T276:T292)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4" t="s">
        <v>84</v>
      </c>
      <c r="AT275" s="215" t="s">
        <v>75</v>
      </c>
      <c r="AU275" s="215" t="s">
        <v>84</v>
      </c>
      <c r="AY275" s="214" t="s">
        <v>151</v>
      </c>
      <c r="BK275" s="216">
        <f>SUM(BK276:BK292)</f>
        <v>0</v>
      </c>
    </row>
    <row r="276" s="2" customFormat="1">
      <c r="A276" s="39"/>
      <c r="B276" s="40"/>
      <c r="C276" s="219" t="s">
        <v>900</v>
      </c>
      <c r="D276" s="219" t="s">
        <v>153</v>
      </c>
      <c r="E276" s="220" t="s">
        <v>2075</v>
      </c>
      <c r="F276" s="221" t="s">
        <v>2076</v>
      </c>
      <c r="G276" s="222" t="s">
        <v>198</v>
      </c>
      <c r="H276" s="223">
        <v>1</v>
      </c>
      <c r="I276" s="224"/>
      <c r="J276" s="225">
        <f>ROUND(I276*H276,2)</f>
        <v>0</v>
      </c>
      <c r="K276" s="221" t="s">
        <v>157</v>
      </c>
      <c r="L276" s="45"/>
      <c r="M276" s="226" t="s">
        <v>1</v>
      </c>
      <c r="N276" s="227" t="s">
        <v>41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158</v>
      </c>
      <c r="AT276" s="230" t="s">
        <v>153</v>
      </c>
      <c r="AU276" s="230" t="s">
        <v>86</v>
      </c>
      <c r="AY276" s="18" t="s">
        <v>151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84</v>
      </c>
      <c r="BK276" s="231">
        <f>ROUND(I276*H276,2)</f>
        <v>0</v>
      </c>
      <c r="BL276" s="18" t="s">
        <v>158</v>
      </c>
      <c r="BM276" s="230" t="s">
        <v>903</v>
      </c>
    </row>
    <row r="277" s="2" customFormat="1">
      <c r="A277" s="39"/>
      <c r="B277" s="40"/>
      <c r="C277" s="265" t="s">
        <v>586</v>
      </c>
      <c r="D277" s="265" t="s">
        <v>219</v>
      </c>
      <c r="E277" s="266" t="s">
        <v>2077</v>
      </c>
      <c r="F277" s="267" t="s">
        <v>2078</v>
      </c>
      <c r="G277" s="268" t="s">
        <v>1000</v>
      </c>
      <c r="H277" s="269">
        <v>1</v>
      </c>
      <c r="I277" s="270"/>
      <c r="J277" s="271">
        <f>ROUND(I277*H277,2)</f>
        <v>0</v>
      </c>
      <c r="K277" s="267" t="s">
        <v>1</v>
      </c>
      <c r="L277" s="272"/>
      <c r="M277" s="273" t="s">
        <v>1</v>
      </c>
      <c r="N277" s="274" t="s">
        <v>41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171</v>
      </c>
      <c r="AT277" s="230" t="s">
        <v>219</v>
      </c>
      <c r="AU277" s="230" t="s">
        <v>86</v>
      </c>
      <c r="AY277" s="18" t="s">
        <v>151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84</v>
      </c>
      <c r="BK277" s="231">
        <f>ROUND(I277*H277,2)</f>
        <v>0</v>
      </c>
      <c r="BL277" s="18" t="s">
        <v>158</v>
      </c>
      <c r="BM277" s="230" t="s">
        <v>906</v>
      </c>
    </row>
    <row r="278" s="2" customFormat="1">
      <c r="A278" s="39"/>
      <c r="B278" s="40"/>
      <c r="C278" s="219" t="s">
        <v>907</v>
      </c>
      <c r="D278" s="219" t="s">
        <v>153</v>
      </c>
      <c r="E278" s="220" t="s">
        <v>2031</v>
      </c>
      <c r="F278" s="221" t="s">
        <v>2032</v>
      </c>
      <c r="G278" s="222" t="s">
        <v>198</v>
      </c>
      <c r="H278" s="223">
        <v>1</v>
      </c>
      <c r="I278" s="224"/>
      <c r="J278" s="225">
        <f>ROUND(I278*H278,2)</f>
        <v>0</v>
      </c>
      <c r="K278" s="221" t="s">
        <v>157</v>
      </c>
      <c r="L278" s="45"/>
      <c r="M278" s="226" t="s">
        <v>1</v>
      </c>
      <c r="N278" s="227" t="s">
        <v>41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158</v>
      </c>
      <c r="AT278" s="230" t="s">
        <v>153</v>
      </c>
      <c r="AU278" s="230" t="s">
        <v>86</v>
      </c>
      <c r="AY278" s="18" t="s">
        <v>151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84</v>
      </c>
      <c r="BK278" s="231">
        <f>ROUND(I278*H278,2)</f>
        <v>0</v>
      </c>
      <c r="BL278" s="18" t="s">
        <v>158</v>
      </c>
      <c r="BM278" s="230" t="s">
        <v>910</v>
      </c>
    </row>
    <row r="279" s="2" customFormat="1" ht="16.5" customHeight="1">
      <c r="A279" s="39"/>
      <c r="B279" s="40"/>
      <c r="C279" s="265" t="s">
        <v>592</v>
      </c>
      <c r="D279" s="265" t="s">
        <v>219</v>
      </c>
      <c r="E279" s="266" t="s">
        <v>2033</v>
      </c>
      <c r="F279" s="267" t="s">
        <v>2034</v>
      </c>
      <c r="G279" s="268" t="s">
        <v>1000</v>
      </c>
      <c r="H279" s="269">
        <v>1</v>
      </c>
      <c r="I279" s="270"/>
      <c r="J279" s="271">
        <f>ROUND(I279*H279,2)</f>
        <v>0</v>
      </c>
      <c r="K279" s="267" t="s">
        <v>1</v>
      </c>
      <c r="L279" s="272"/>
      <c r="M279" s="273" t="s">
        <v>1</v>
      </c>
      <c r="N279" s="274" t="s">
        <v>41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171</v>
      </c>
      <c r="AT279" s="230" t="s">
        <v>219</v>
      </c>
      <c r="AU279" s="230" t="s">
        <v>86</v>
      </c>
      <c r="AY279" s="18" t="s">
        <v>151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84</v>
      </c>
      <c r="BK279" s="231">
        <f>ROUND(I279*H279,2)</f>
        <v>0</v>
      </c>
      <c r="BL279" s="18" t="s">
        <v>158</v>
      </c>
      <c r="BM279" s="230" t="s">
        <v>917</v>
      </c>
    </row>
    <row r="280" s="2" customFormat="1" ht="21.75" customHeight="1">
      <c r="A280" s="39"/>
      <c r="B280" s="40"/>
      <c r="C280" s="219" t="s">
        <v>924</v>
      </c>
      <c r="D280" s="219" t="s">
        <v>153</v>
      </c>
      <c r="E280" s="220" t="s">
        <v>2014</v>
      </c>
      <c r="F280" s="221" t="s">
        <v>2015</v>
      </c>
      <c r="G280" s="222" t="s">
        <v>198</v>
      </c>
      <c r="H280" s="223">
        <v>1</v>
      </c>
      <c r="I280" s="224"/>
      <c r="J280" s="225">
        <f>ROUND(I280*H280,2)</f>
        <v>0</v>
      </c>
      <c r="K280" s="221" t="s">
        <v>157</v>
      </c>
      <c r="L280" s="45"/>
      <c r="M280" s="226" t="s">
        <v>1</v>
      </c>
      <c r="N280" s="227" t="s">
        <v>41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158</v>
      </c>
      <c r="AT280" s="230" t="s">
        <v>153</v>
      </c>
      <c r="AU280" s="230" t="s">
        <v>86</v>
      </c>
      <c r="AY280" s="18" t="s">
        <v>151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84</v>
      </c>
      <c r="BK280" s="231">
        <f>ROUND(I280*H280,2)</f>
        <v>0</v>
      </c>
      <c r="BL280" s="18" t="s">
        <v>158</v>
      </c>
      <c r="BM280" s="230" t="s">
        <v>927</v>
      </c>
    </row>
    <row r="281" s="2" customFormat="1" ht="16.5" customHeight="1">
      <c r="A281" s="39"/>
      <c r="B281" s="40"/>
      <c r="C281" s="265" t="s">
        <v>596</v>
      </c>
      <c r="D281" s="265" t="s">
        <v>219</v>
      </c>
      <c r="E281" s="266" t="s">
        <v>2018</v>
      </c>
      <c r="F281" s="267" t="s">
        <v>2019</v>
      </c>
      <c r="G281" s="268" t="s">
        <v>1000</v>
      </c>
      <c r="H281" s="269">
        <v>1</v>
      </c>
      <c r="I281" s="270"/>
      <c r="J281" s="271">
        <f>ROUND(I281*H281,2)</f>
        <v>0</v>
      </c>
      <c r="K281" s="267" t="s">
        <v>1</v>
      </c>
      <c r="L281" s="272"/>
      <c r="M281" s="273" t="s">
        <v>1</v>
      </c>
      <c r="N281" s="274" t="s">
        <v>41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171</v>
      </c>
      <c r="AT281" s="230" t="s">
        <v>219</v>
      </c>
      <c r="AU281" s="230" t="s">
        <v>86</v>
      </c>
      <c r="AY281" s="18" t="s">
        <v>151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84</v>
      </c>
      <c r="BK281" s="231">
        <f>ROUND(I281*H281,2)</f>
        <v>0</v>
      </c>
      <c r="BL281" s="18" t="s">
        <v>158</v>
      </c>
      <c r="BM281" s="230" t="s">
        <v>934</v>
      </c>
    </row>
    <row r="282" s="2" customFormat="1">
      <c r="A282" s="39"/>
      <c r="B282" s="40"/>
      <c r="C282" s="219" t="s">
        <v>936</v>
      </c>
      <c r="D282" s="219" t="s">
        <v>153</v>
      </c>
      <c r="E282" s="220" t="s">
        <v>2041</v>
      </c>
      <c r="F282" s="221" t="s">
        <v>2042</v>
      </c>
      <c r="G282" s="222" t="s">
        <v>198</v>
      </c>
      <c r="H282" s="223">
        <v>2</v>
      </c>
      <c r="I282" s="224"/>
      <c r="J282" s="225">
        <f>ROUND(I282*H282,2)</f>
        <v>0</v>
      </c>
      <c r="K282" s="221" t="s">
        <v>157</v>
      </c>
      <c r="L282" s="45"/>
      <c r="M282" s="226" t="s">
        <v>1</v>
      </c>
      <c r="N282" s="227" t="s">
        <v>41</v>
      </c>
      <c r="O282" s="92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158</v>
      </c>
      <c r="AT282" s="230" t="s">
        <v>153</v>
      </c>
      <c r="AU282" s="230" t="s">
        <v>86</v>
      </c>
      <c r="AY282" s="18" t="s">
        <v>151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84</v>
      </c>
      <c r="BK282" s="231">
        <f>ROUND(I282*H282,2)</f>
        <v>0</v>
      </c>
      <c r="BL282" s="18" t="s">
        <v>158</v>
      </c>
      <c r="BM282" s="230" t="s">
        <v>939</v>
      </c>
    </row>
    <row r="283" s="13" customFormat="1">
      <c r="A283" s="13"/>
      <c r="B283" s="232"/>
      <c r="C283" s="233"/>
      <c r="D283" s="234" t="s">
        <v>159</v>
      </c>
      <c r="E283" s="235" t="s">
        <v>1</v>
      </c>
      <c r="F283" s="236" t="s">
        <v>2079</v>
      </c>
      <c r="G283" s="233"/>
      <c r="H283" s="237">
        <v>2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159</v>
      </c>
      <c r="AU283" s="243" t="s">
        <v>86</v>
      </c>
      <c r="AV283" s="13" t="s">
        <v>86</v>
      </c>
      <c r="AW283" s="13" t="s">
        <v>32</v>
      </c>
      <c r="AX283" s="13" t="s">
        <v>76</v>
      </c>
      <c r="AY283" s="243" t="s">
        <v>151</v>
      </c>
    </row>
    <row r="284" s="14" customFormat="1">
      <c r="A284" s="14"/>
      <c r="B284" s="244"/>
      <c r="C284" s="245"/>
      <c r="D284" s="234" t="s">
        <v>159</v>
      </c>
      <c r="E284" s="246" t="s">
        <v>1</v>
      </c>
      <c r="F284" s="247" t="s">
        <v>161</v>
      </c>
      <c r="G284" s="245"/>
      <c r="H284" s="248">
        <v>2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159</v>
      </c>
      <c r="AU284" s="254" t="s">
        <v>86</v>
      </c>
      <c r="AV284" s="14" t="s">
        <v>158</v>
      </c>
      <c r="AW284" s="14" t="s">
        <v>32</v>
      </c>
      <c r="AX284" s="14" t="s">
        <v>84</v>
      </c>
      <c r="AY284" s="254" t="s">
        <v>151</v>
      </c>
    </row>
    <row r="285" s="2" customFormat="1" ht="16.5" customHeight="1">
      <c r="A285" s="39"/>
      <c r="B285" s="40"/>
      <c r="C285" s="265" t="s">
        <v>614</v>
      </c>
      <c r="D285" s="265" t="s">
        <v>219</v>
      </c>
      <c r="E285" s="266" t="s">
        <v>2080</v>
      </c>
      <c r="F285" s="267" t="s">
        <v>2081</v>
      </c>
      <c r="G285" s="268" t="s">
        <v>1000</v>
      </c>
      <c r="H285" s="269">
        <v>1</v>
      </c>
      <c r="I285" s="270"/>
      <c r="J285" s="271">
        <f>ROUND(I285*H285,2)</f>
        <v>0</v>
      </c>
      <c r="K285" s="267" t="s">
        <v>1</v>
      </c>
      <c r="L285" s="272"/>
      <c r="M285" s="273" t="s">
        <v>1</v>
      </c>
      <c r="N285" s="274" t="s">
        <v>41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171</v>
      </c>
      <c r="AT285" s="230" t="s">
        <v>219</v>
      </c>
      <c r="AU285" s="230" t="s">
        <v>86</v>
      </c>
      <c r="AY285" s="18" t="s">
        <v>151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84</v>
      </c>
      <c r="BK285" s="231">
        <f>ROUND(I285*H285,2)</f>
        <v>0</v>
      </c>
      <c r="BL285" s="18" t="s">
        <v>158</v>
      </c>
      <c r="BM285" s="230" t="s">
        <v>941</v>
      </c>
    </row>
    <row r="286" s="2" customFormat="1" ht="16.5" customHeight="1">
      <c r="A286" s="39"/>
      <c r="B286" s="40"/>
      <c r="C286" s="265" t="s">
        <v>943</v>
      </c>
      <c r="D286" s="265" t="s">
        <v>219</v>
      </c>
      <c r="E286" s="266" t="s">
        <v>2082</v>
      </c>
      <c r="F286" s="267" t="s">
        <v>2083</v>
      </c>
      <c r="G286" s="268" t="s">
        <v>1000</v>
      </c>
      <c r="H286" s="269">
        <v>1</v>
      </c>
      <c r="I286" s="270"/>
      <c r="J286" s="271">
        <f>ROUND(I286*H286,2)</f>
        <v>0</v>
      </c>
      <c r="K286" s="267" t="s">
        <v>1</v>
      </c>
      <c r="L286" s="272"/>
      <c r="M286" s="273" t="s">
        <v>1</v>
      </c>
      <c r="N286" s="274" t="s">
        <v>41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171</v>
      </c>
      <c r="AT286" s="230" t="s">
        <v>219</v>
      </c>
      <c r="AU286" s="230" t="s">
        <v>86</v>
      </c>
      <c r="AY286" s="18" t="s">
        <v>151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84</v>
      </c>
      <c r="BK286" s="231">
        <f>ROUND(I286*H286,2)</f>
        <v>0</v>
      </c>
      <c r="BL286" s="18" t="s">
        <v>158</v>
      </c>
      <c r="BM286" s="230" t="s">
        <v>946</v>
      </c>
    </row>
    <row r="287" s="2" customFormat="1">
      <c r="A287" s="39"/>
      <c r="B287" s="40"/>
      <c r="C287" s="219" t="s">
        <v>620</v>
      </c>
      <c r="D287" s="219" t="s">
        <v>153</v>
      </c>
      <c r="E287" s="220" t="s">
        <v>2084</v>
      </c>
      <c r="F287" s="221" t="s">
        <v>2085</v>
      </c>
      <c r="G287" s="222" t="s">
        <v>198</v>
      </c>
      <c r="H287" s="223">
        <v>1</v>
      </c>
      <c r="I287" s="224"/>
      <c r="J287" s="225">
        <f>ROUND(I287*H287,2)</f>
        <v>0</v>
      </c>
      <c r="K287" s="221" t="s">
        <v>157</v>
      </c>
      <c r="L287" s="45"/>
      <c r="M287" s="226" t="s">
        <v>1</v>
      </c>
      <c r="N287" s="227" t="s">
        <v>41</v>
      </c>
      <c r="O287" s="92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158</v>
      </c>
      <c r="AT287" s="230" t="s">
        <v>153</v>
      </c>
      <c r="AU287" s="230" t="s">
        <v>86</v>
      </c>
      <c r="AY287" s="18" t="s">
        <v>151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84</v>
      </c>
      <c r="BK287" s="231">
        <f>ROUND(I287*H287,2)</f>
        <v>0</v>
      </c>
      <c r="BL287" s="18" t="s">
        <v>158</v>
      </c>
      <c r="BM287" s="230" t="s">
        <v>951</v>
      </c>
    </row>
    <row r="288" s="2" customFormat="1" ht="16.5" customHeight="1">
      <c r="A288" s="39"/>
      <c r="B288" s="40"/>
      <c r="C288" s="265" t="s">
        <v>953</v>
      </c>
      <c r="D288" s="265" t="s">
        <v>219</v>
      </c>
      <c r="E288" s="266" t="s">
        <v>2086</v>
      </c>
      <c r="F288" s="267" t="s">
        <v>2087</v>
      </c>
      <c r="G288" s="268" t="s">
        <v>1000</v>
      </c>
      <c r="H288" s="269">
        <v>1</v>
      </c>
      <c r="I288" s="270"/>
      <c r="J288" s="271">
        <f>ROUND(I288*H288,2)</f>
        <v>0</v>
      </c>
      <c r="K288" s="267" t="s">
        <v>1</v>
      </c>
      <c r="L288" s="272"/>
      <c r="M288" s="273" t="s">
        <v>1</v>
      </c>
      <c r="N288" s="274" t="s">
        <v>41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171</v>
      </c>
      <c r="AT288" s="230" t="s">
        <v>219</v>
      </c>
      <c r="AU288" s="230" t="s">
        <v>86</v>
      </c>
      <c r="AY288" s="18" t="s">
        <v>151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84</v>
      </c>
      <c r="BK288" s="231">
        <f>ROUND(I288*H288,2)</f>
        <v>0</v>
      </c>
      <c r="BL288" s="18" t="s">
        <v>158</v>
      </c>
      <c r="BM288" s="230" t="s">
        <v>956</v>
      </c>
    </row>
    <row r="289" s="2" customFormat="1" ht="16.5" customHeight="1">
      <c r="A289" s="39"/>
      <c r="B289" s="40"/>
      <c r="C289" s="219" t="s">
        <v>626</v>
      </c>
      <c r="D289" s="219" t="s">
        <v>153</v>
      </c>
      <c r="E289" s="220" t="s">
        <v>2088</v>
      </c>
      <c r="F289" s="221" t="s">
        <v>1987</v>
      </c>
      <c r="G289" s="222" t="s">
        <v>1826</v>
      </c>
      <c r="H289" s="291"/>
      <c r="I289" s="224"/>
      <c r="J289" s="225">
        <f>ROUND(I289*H289,2)</f>
        <v>0</v>
      </c>
      <c r="K289" s="221" t="s">
        <v>1</v>
      </c>
      <c r="L289" s="45"/>
      <c r="M289" s="226" t="s">
        <v>1</v>
      </c>
      <c r="N289" s="227" t="s">
        <v>41</v>
      </c>
      <c r="O289" s="92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158</v>
      </c>
      <c r="AT289" s="230" t="s">
        <v>153</v>
      </c>
      <c r="AU289" s="230" t="s">
        <v>86</v>
      </c>
      <c r="AY289" s="18" t="s">
        <v>151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84</v>
      </c>
      <c r="BK289" s="231">
        <f>ROUND(I289*H289,2)</f>
        <v>0</v>
      </c>
      <c r="BL289" s="18" t="s">
        <v>158</v>
      </c>
      <c r="BM289" s="230" t="s">
        <v>959</v>
      </c>
    </row>
    <row r="290" s="2" customFormat="1" ht="16.5" customHeight="1">
      <c r="A290" s="39"/>
      <c r="B290" s="40"/>
      <c r="C290" s="265" t="s">
        <v>962</v>
      </c>
      <c r="D290" s="265" t="s">
        <v>219</v>
      </c>
      <c r="E290" s="266" t="s">
        <v>2089</v>
      </c>
      <c r="F290" s="267" t="s">
        <v>1989</v>
      </c>
      <c r="G290" s="268" t="s">
        <v>1826</v>
      </c>
      <c r="H290" s="292"/>
      <c r="I290" s="270"/>
      <c r="J290" s="271">
        <f>ROUND(I290*H290,2)</f>
        <v>0</v>
      </c>
      <c r="K290" s="267" t="s">
        <v>1</v>
      </c>
      <c r="L290" s="272"/>
      <c r="M290" s="273" t="s">
        <v>1</v>
      </c>
      <c r="N290" s="274" t="s">
        <v>41</v>
      </c>
      <c r="O290" s="92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171</v>
      </c>
      <c r="AT290" s="230" t="s">
        <v>219</v>
      </c>
      <c r="AU290" s="230" t="s">
        <v>86</v>
      </c>
      <c r="AY290" s="18" t="s">
        <v>151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84</v>
      </c>
      <c r="BK290" s="231">
        <f>ROUND(I290*H290,2)</f>
        <v>0</v>
      </c>
      <c r="BL290" s="18" t="s">
        <v>158</v>
      </c>
      <c r="BM290" s="230" t="s">
        <v>965</v>
      </c>
    </row>
    <row r="291" s="2" customFormat="1" ht="16.5" customHeight="1">
      <c r="A291" s="39"/>
      <c r="B291" s="40"/>
      <c r="C291" s="265" t="s">
        <v>629</v>
      </c>
      <c r="D291" s="265" t="s">
        <v>219</v>
      </c>
      <c r="E291" s="266" t="s">
        <v>2090</v>
      </c>
      <c r="F291" s="267" t="s">
        <v>1991</v>
      </c>
      <c r="G291" s="268" t="s">
        <v>1826</v>
      </c>
      <c r="H291" s="292"/>
      <c r="I291" s="270"/>
      <c r="J291" s="271">
        <f>ROUND(I291*H291,2)</f>
        <v>0</v>
      </c>
      <c r="K291" s="267" t="s">
        <v>1</v>
      </c>
      <c r="L291" s="272"/>
      <c r="M291" s="273" t="s">
        <v>1</v>
      </c>
      <c r="N291" s="274" t="s">
        <v>41</v>
      </c>
      <c r="O291" s="92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171</v>
      </c>
      <c r="AT291" s="230" t="s">
        <v>219</v>
      </c>
      <c r="AU291" s="230" t="s">
        <v>86</v>
      </c>
      <c r="AY291" s="18" t="s">
        <v>151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84</v>
      </c>
      <c r="BK291" s="231">
        <f>ROUND(I291*H291,2)</f>
        <v>0</v>
      </c>
      <c r="BL291" s="18" t="s">
        <v>158</v>
      </c>
      <c r="BM291" s="230" t="s">
        <v>968</v>
      </c>
    </row>
    <row r="292" s="2" customFormat="1" ht="16.5" customHeight="1">
      <c r="A292" s="39"/>
      <c r="B292" s="40"/>
      <c r="C292" s="265" t="s">
        <v>969</v>
      </c>
      <c r="D292" s="265" t="s">
        <v>219</v>
      </c>
      <c r="E292" s="266" t="s">
        <v>2091</v>
      </c>
      <c r="F292" s="267" t="s">
        <v>1993</v>
      </c>
      <c r="G292" s="268" t="s">
        <v>1826</v>
      </c>
      <c r="H292" s="292"/>
      <c r="I292" s="270"/>
      <c r="J292" s="271">
        <f>ROUND(I292*H292,2)</f>
        <v>0</v>
      </c>
      <c r="K292" s="267" t="s">
        <v>1</v>
      </c>
      <c r="L292" s="272"/>
      <c r="M292" s="273" t="s">
        <v>1</v>
      </c>
      <c r="N292" s="274" t="s">
        <v>41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171</v>
      </c>
      <c r="AT292" s="230" t="s">
        <v>219</v>
      </c>
      <c r="AU292" s="230" t="s">
        <v>86</v>
      </c>
      <c r="AY292" s="18" t="s">
        <v>151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84</v>
      </c>
      <c r="BK292" s="231">
        <f>ROUND(I292*H292,2)</f>
        <v>0</v>
      </c>
      <c r="BL292" s="18" t="s">
        <v>158</v>
      </c>
      <c r="BM292" s="230" t="s">
        <v>972</v>
      </c>
    </row>
    <row r="293" s="12" customFormat="1" ht="22.8" customHeight="1">
      <c r="A293" s="12"/>
      <c r="B293" s="203"/>
      <c r="C293" s="204"/>
      <c r="D293" s="205" t="s">
        <v>75</v>
      </c>
      <c r="E293" s="217" t="s">
        <v>2092</v>
      </c>
      <c r="F293" s="217" t="s">
        <v>2093</v>
      </c>
      <c r="G293" s="204"/>
      <c r="H293" s="204"/>
      <c r="I293" s="207"/>
      <c r="J293" s="218">
        <f>BK293</f>
        <v>0</v>
      </c>
      <c r="K293" s="204"/>
      <c r="L293" s="209"/>
      <c r="M293" s="210"/>
      <c r="N293" s="211"/>
      <c r="O293" s="211"/>
      <c r="P293" s="212">
        <f>SUM(P294:P307)</f>
        <v>0</v>
      </c>
      <c r="Q293" s="211"/>
      <c r="R293" s="212">
        <f>SUM(R294:R307)</f>
        <v>0</v>
      </c>
      <c r="S293" s="211"/>
      <c r="T293" s="213">
        <f>SUM(T294:T307)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4" t="s">
        <v>84</v>
      </c>
      <c r="AT293" s="215" t="s">
        <v>75</v>
      </c>
      <c r="AU293" s="215" t="s">
        <v>84</v>
      </c>
      <c r="AY293" s="214" t="s">
        <v>151</v>
      </c>
      <c r="BK293" s="216">
        <f>SUM(BK294:BK307)</f>
        <v>0</v>
      </c>
    </row>
    <row r="294" s="2" customFormat="1" ht="44.25" customHeight="1">
      <c r="A294" s="39"/>
      <c r="B294" s="40"/>
      <c r="C294" s="219" t="s">
        <v>633</v>
      </c>
      <c r="D294" s="219" t="s">
        <v>153</v>
      </c>
      <c r="E294" s="220" t="s">
        <v>2094</v>
      </c>
      <c r="F294" s="221" t="s">
        <v>2095</v>
      </c>
      <c r="G294" s="222" t="s">
        <v>198</v>
      </c>
      <c r="H294" s="223">
        <v>1</v>
      </c>
      <c r="I294" s="224"/>
      <c r="J294" s="225">
        <f>ROUND(I294*H294,2)</f>
        <v>0</v>
      </c>
      <c r="K294" s="221" t="s">
        <v>157</v>
      </c>
      <c r="L294" s="45"/>
      <c r="M294" s="226" t="s">
        <v>1</v>
      </c>
      <c r="N294" s="227" t="s">
        <v>41</v>
      </c>
      <c r="O294" s="92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158</v>
      </c>
      <c r="AT294" s="230" t="s">
        <v>153</v>
      </c>
      <c r="AU294" s="230" t="s">
        <v>86</v>
      </c>
      <c r="AY294" s="18" t="s">
        <v>151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84</v>
      </c>
      <c r="BK294" s="231">
        <f>ROUND(I294*H294,2)</f>
        <v>0</v>
      </c>
      <c r="BL294" s="18" t="s">
        <v>158</v>
      </c>
      <c r="BM294" s="230" t="s">
        <v>976</v>
      </c>
    </row>
    <row r="295" s="2" customFormat="1">
      <c r="A295" s="39"/>
      <c r="B295" s="40"/>
      <c r="C295" s="219" t="s">
        <v>978</v>
      </c>
      <c r="D295" s="219" t="s">
        <v>153</v>
      </c>
      <c r="E295" s="220" t="s">
        <v>2096</v>
      </c>
      <c r="F295" s="221" t="s">
        <v>2097</v>
      </c>
      <c r="G295" s="222" t="s">
        <v>198</v>
      </c>
      <c r="H295" s="223">
        <v>1</v>
      </c>
      <c r="I295" s="224"/>
      <c r="J295" s="225">
        <f>ROUND(I295*H295,2)</f>
        <v>0</v>
      </c>
      <c r="K295" s="221" t="s">
        <v>157</v>
      </c>
      <c r="L295" s="45"/>
      <c r="M295" s="226" t="s">
        <v>1</v>
      </c>
      <c r="N295" s="227" t="s">
        <v>41</v>
      </c>
      <c r="O295" s="92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158</v>
      </c>
      <c r="AT295" s="230" t="s">
        <v>153</v>
      </c>
      <c r="AU295" s="230" t="s">
        <v>86</v>
      </c>
      <c r="AY295" s="18" t="s">
        <v>151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84</v>
      </c>
      <c r="BK295" s="231">
        <f>ROUND(I295*H295,2)</f>
        <v>0</v>
      </c>
      <c r="BL295" s="18" t="s">
        <v>158</v>
      </c>
      <c r="BM295" s="230" t="s">
        <v>981</v>
      </c>
    </row>
    <row r="296" s="2" customFormat="1" ht="33" customHeight="1">
      <c r="A296" s="39"/>
      <c r="B296" s="40"/>
      <c r="C296" s="219" t="s">
        <v>636</v>
      </c>
      <c r="D296" s="219" t="s">
        <v>153</v>
      </c>
      <c r="E296" s="220" t="s">
        <v>2098</v>
      </c>
      <c r="F296" s="221" t="s">
        <v>2099</v>
      </c>
      <c r="G296" s="222" t="s">
        <v>1981</v>
      </c>
      <c r="H296" s="223">
        <v>1</v>
      </c>
      <c r="I296" s="224"/>
      <c r="J296" s="225">
        <f>ROUND(I296*H296,2)</f>
        <v>0</v>
      </c>
      <c r="K296" s="221" t="s">
        <v>1</v>
      </c>
      <c r="L296" s="45"/>
      <c r="M296" s="226" t="s">
        <v>1</v>
      </c>
      <c r="N296" s="227" t="s">
        <v>41</v>
      </c>
      <c r="O296" s="92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158</v>
      </c>
      <c r="AT296" s="230" t="s">
        <v>153</v>
      </c>
      <c r="AU296" s="230" t="s">
        <v>86</v>
      </c>
      <c r="AY296" s="18" t="s">
        <v>151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84</v>
      </c>
      <c r="BK296" s="231">
        <f>ROUND(I296*H296,2)</f>
        <v>0</v>
      </c>
      <c r="BL296" s="18" t="s">
        <v>158</v>
      </c>
      <c r="BM296" s="230" t="s">
        <v>986</v>
      </c>
    </row>
    <row r="297" s="15" customFormat="1">
      <c r="A297" s="15"/>
      <c r="B297" s="255"/>
      <c r="C297" s="256"/>
      <c r="D297" s="234" t="s">
        <v>159</v>
      </c>
      <c r="E297" s="257" t="s">
        <v>1</v>
      </c>
      <c r="F297" s="258" t="s">
        <v>2100</v>
      </c>
      <c r="G297" s="256"/>
      <c r="H297" s="257" t="s">
        <v>1</v>
      </c>
      <c r="I297" s="259"/>
      <c r="J297" s="256"/>
      <c r="K297" s="256"/>
      <c r="L297" s="260"/>
      <c r="M297" s="261"/>
      <c r="N297" s="262"/>
      <c r="O297" s="262"/>
      <c r="P297" s="262"/>
      <c r="Q297" s="262"/>
      <c r="R297" s="262"/>
      <c r="S297" s="262"/>
      <c r="T297" s="263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4" t="s">
        <v>159</v>
      </c>
      <c r="AU297" s="264" t="s">
        <v>86</v>
      </c>
      <c r="AV297" s="15" t="s">
        <v>84</v>
      </c>
      <c r="AW297" s="15" t="s">
        <v>32</v>
      </c>
      <c r="AX297" s="15" t="s">
        <v>76</v>
      </c>
      <c r="AY297" s="264" t="s">
        <v>151</v>
      </c>
    </row>
    <row r="298" s="15" customFormat="1">
      <c r="A298" s="15"/>
      <c r="B298" s="255"/>
      <c r="C298" s="256"/>
      <c r="D298" s="234" t="s">
        <v>159</v>
      </c>
      <c r="E298" s="257" t="s">
        <v>1</v>
      </c>
      <c r="F298" s="258" t="s">
        <v>2101</v>
      </c>
      <c r="G298" s="256"/>
      <c r="H298" s="257" t="s">
        <v>1</v>
      </c>
      <c r="I298" s="259"/>
      <c r="J298" s="256"/>
      <c r="K298" s="256"/>
      <c r="L298" s="260"/>
      <c r="M298" s="261"/>
      <c r="N298" s="262"/>
      <c r="O298" s="262"/>
      <c r="P298" s="262"/>
      <c r="Q298" s="262"/>
      <c r="R298" s="262"/>
      <c r="S298" s="262"/>
      <c r="T298" s="263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4" t="s">
        <v>159</v>
      </c>
      <c r="AU298" s="264" t="s">
        <v>86</v>
      </c>
      <c r="AV298" s="15" t="s">
        <v>84</v>
      </c>
      <c r="AW298" s="15" t="s">
        <v>32</v>
      </c>
      <c r="AX298" s="15" t="s">
        <v>76</v>
      </c>
      <c r="AY298" s="264" t="s">
        <v>151</v>
      </c>
    </row>
    <row r="299" s="15" customFormat="1">
      <c r="A299" s="15"/>
      <c r="B299" s="255"/>
      <c r="C299" s="256"/>
      <c r="D299" s="234" t="s">
        <v>159</v>
      </c>
      <c r="E299" s="257" t="s">
        <v>1</v>
      </c>
      <c r="F299" s="258" t="s">
        <v>2102</v>
      </c>
      <c r="G299" s="256"/>
      <c r="H299" s="257" t="s">
        <v>1</v>
      </c>
      <c r="I299" s="259"/>
      <c r="J299" s="256"/>
      <c r="K299" s="256"/>
      <c r="L299" s="260"/>
      <c r="M299" s="261"/>
      <c r="N299" s="262"/>
      <c r="O299" s="262"/>
      <c r="P299" s="262"/>
      <c r="Q299" s="262"/>
      <c r="R299" s="262"/>
      <c r="S299" s="262"/>
      <c r="T299" s="263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4" t="s">
        <v>159</v>
      </c>
      <c r="AU299" s="264" t="s">
        <v>86</v>
      </c>
      <c r="AV299" s="15" t="s">
        <v>84</v>
      </c>
      <c r="AW299" s="15" t="s">
        <v>32</v>
      </c>
      <c r="AX299" s="15" t="s">
        <v>76</v>
      </c>
      <c r="AY299" s="264" t="s">
        <v>151</v>
      </c>
    </row>
    <row r="300" s="15" customFormat="1">
      <c r="A300" s="15"/>
      <c r="B300" s="255"/>
      <c r="C300" s="256"/>
      <c r="D300" s="234" t="s">
        <v>159</v>
      </c>
      <c r="E300" s="257" t="s">
        <v>1</v>
      </c>
      <c r="F300" s="258" t="s">
        <v>2103</v>
      </c>
      <c r="G300" s="256"/>
      <c r="H300" s="257" t="s">
        <v>1</v>
      </c>
      <c r="I300" s="259"/>
      <c r="J300" s="256"/>
      <c r="K300" s="256"/>
      <c r="L300" s="260"/>
      <c r="M300" s="261"/>
      <c r="N300" s="262"/>
      <c r="O300" s="262"/>
      <c r="P300" s="262"/>
      <c r="Q300" s="262"/>
      <c r="R300" s="262"/>
      <c r="S300" s="262"/>
      <c r="T300" s="263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4" t="s">
        <v>159</v>
      </c>
      <c r="AU300" s="264" t="s">
        <v>86</v>
      </c>
      <c r="AV300" s="15" t="s">
        <v>84</v>
      </c>
      <c r="AW300" s="15" t="s">
        <v>32</v>
      </c>
      <c r="AX300" s="15" t="s">
        <v>76</v>
      </c>
      <c r="AY300" s="264" t="s">
        <v>151</v>
      </c>
    </row>
    <row r="301" s="15" customFormat="1">
      <c r="A301" s="15"/>
      <c r="B301" s="255"/>
      <c r="C301" s="256"/>
      <c r="D301" s="234" t="s">
        <v>159</v>
      </c>
      <c r="E301" s="257" t="s">
        <v>1</v>
      </c>
      <c r="F301" s="258" t="s">
        <v>2104</v>
      </c>
      <c r="G301" s="256"/>
      <c r="H301" s="257" t="s">
        <v>1</v>
      </c>
      <c r="I301" s="259"/>
      <c r="J301" s="256"/>
      <c r="K301" s="256"/>
      <c r="L301" s="260"/>
      <c r="M301" s="261"/>
      <c r="N301" s="262"/>
      <c r="O301" s="262"/>
      <c r="P301" s="262"/>
      <c r="Q301" s="262"/>
      <c r="R301" s="262"/>
      <c r="S301" s="262"/>
      <c r="T301" s="263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4" t="s">
        <v>159</v>
      </c>
      <c r="AU301" s="264" t="s">
        <v>86</v>
      </c>
      <c r="AV301" s="15" t="s">
        <v>84</v>
      </c>
      <c r="AW301" s="15" t="s">
        <v>32</v>
      </c>
      <c r="AX301" s="15" t="s">
        <v>76</v>
      </c>
      <c r="AY301" s="264" t="s">
        <v>151</v>
      </c>
    </row>
    <row r="302" s="15" customFormat="1">
      <c r="A302" s="15"/>
      <c r="B302" s="255"/>
      <c r="C302" s="256"/>
      <c r="D302" s="234" t="s">
        <v>159</v>
      </c>
      <c r="E302" s="257" t="s">
        <v>1</v>
      </c>
      <c r="F302" s="258" t="s">
        <v>2105</v>
      </c>
      <c r="G302" s="256"/>
      <c r="H302" s="257" t="s">
        <v>1</v>
      </c>
      <c r="I302" s="259"/>
      <c r="J302" s="256"/>
      <c r="K302" s="256"/>
      <c r="L302" s="260"/>
      <c r="M302" s="261"/>
      <c r="N302" s="262"/>
      <c r="O302" s="262"/>
      <c r="P302" s="262"/>
      <c r="Q302" s="262"/>
      <c r="R302" s="262"/>
      <c r="S302" s="262"/>
      <c r="T302" s="263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4" t="s">
        <v>159</v>
      </c>
      <c r="AU302" s="264" t="s">
        <v>86</v>
      </c>
      <c r="AV302" s="15" t="s">
        <v>84</v>
      </c>
      <c r="AW302" s="15" t="s">
        <v>32</v>
      </c>
      <c r="AX302" s="15" t="s">
        <v>76</v>
      </c>
      <c r="AY302" s="264" t="s">
        <v>151</v>
      </c>
    </row>
    <row r="303" s="13" customFormat="1">
      <c r="A303" s="13"/>
      <c r="B303" s="232"/>
      <c r="C303" s="233"/>
      <c r="D303" s="234" t="s">
        <v>159</v>
      </c>
      <c r="E303" s="235" t="s">
        <v>1</v>
      </c>
      <c r="F303" s="236" t="s">
        <v>2106</v>
      </c>
      <c r="G303" s="233"/>
      <c r="H303" s="237">
        <v>1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159</v>
      </c>
      <c r="AU303" s="243" t="s">
        <v>86</v>
      </c>
      <c r="AV303" s="13" t="s">
        <v>86</v>
      </c>
      <c r="AW303" s="13" t="s">
        <v>32</v>
      </c>
      <c r="AX303" s="13" t="s">
        <v>76</v>
      </c>
      <c r="AY303" s="243" t="s">
        <v>151</v>
      </c>
    </row>
    <row r="304" s="14" customFormat="1">
      <c r="A304" s="14"/>
      <c r="B304" s="244"/>
      <c r="C304" s="245"/>
      <c r="D304" s="234" t="s">
        <v>159</v>
      </c>
      <c r="E304" s="246" t="s">
        <v>1</v>
      </c>
      <c r="F304" s="247" t="s">
        <v>161</v>
      </c>
      <c r="G304" s="245"/>
      <c r="H304" s="248">
        <v>1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159</v>
      </c>
      <c r="AU304" s="254" t="s">
        <v>86</v>
      </c>
      <c r="AV304" s="14" t="s">
        <v>158</v>
      </c>
      <c r="AW304" s="14" t="s">
        <v>32</v>
      </c>
      <c r="AX304" s="14" t="s">
        <v>84</v>
      </c>
      <c r="AY304" s="254" t="s">
        <v>151</v>
      </c>
    </row>
    <row r="305" s="2" customFormat="1" ht="55.5" customHeight="1">
      <c r="A305" s="39"/>
      <c r="B305" s="40"/>
      <c r="C305" s="219" t="s">
        <v>988</v>
      </c>
      <c r="D305" s="219" t="s">
        <v>153</v>
      </c>
      <c r="E305" s="220" t="s">
        <v>2107</v>
      </c>
      <c r="F305" s="221" t="s">
        <v>2108</v>
      </c>
      <c r="G305" s="222" t="s">
        <v>1981</v>
      </c>
      <c r="H305" s="223">
        <v>1</v>
      </c>
      <c r="I305" s="224"/>
      <c r="J305" s="225">
        <f>ROUND(I305*H305,2)</f>
        <v>0</v>
      </c>
      <c r="K305" s="221" t="s">
        <v>1</v>
      </c>
      <c r="L305" s="45"/>
      <c r="M305" s="226" t="s">
        <v>1</v>
      </c>
      <c r="N305" s="227" t="s">
        <v>41</v>
      </c>
      <c r="O305" s="92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158</v>
      </c>
      <c r="AT305" s="230" t="s">
        <v>153</v>
      </c>
      <c r="AU305" s="230" t="s">
        <v>86</v>
      </c>
      <c r="AY305" s="18" t="s">
        <v>151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84</v>
      </c>
      <c r="BK305" s="231">
        <f>ROUND(I305*H305,2)</f>
        <v>0</v>
      </c>
      <c r="BL305" s="18" t="s">
        <v>158</v>
      </c>
      <c r="BM305" s="230" t="s">
        <v>991</v>
      </c>
    </row>
    <row r="306" s="2" customFormat="1" ht="44.25" customHeight="1">
      <c r="A306" s="39"/>
      <c r="B306" s="40"/>
      <c r="C306" s="219" t="s">
        <v>641</v>
      </c>
      <c r="D306" s="219" t="s">
        <v>153</v>
      </c>
      <c r="E306" s="220" t="s">
        <v>2109</v>
      </c>
      <c r="F306" s="221" t="s">
        <v>2110</v>
      </c>
      <c r="G306" s="222" t="s">
        <v>1981</v>
      </c>
      <c r="H306" s="223">
        <v>1</v>
      </c>
      <c r="I306" s="224"/>
      <c r="J306" s="225">
        <f>ROUND(I306*H306,2)</f>
        <v>0</v>
      </c>
      <c r="K306" s="221" t="s">
        <v>1</v>
      </c>
      <c r="L306" s="45"/>
      <c r="M306" s="226" t="s">
        <v>1</v>
      </c>
      <c r="N306" s="227" t="s">
        <v>41</v>
      </c>
      <c r="O306" s="92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158</v>
      </c>
      <c r="AT306" s="230" t="s">
        <v>153</v>
      </c>
      <c r="AU306" s="230" t="s">
        <v>86</v>
      </c>
      <c r="AY306" s="18" t="s">
        <v>151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84</v>
      </c>
      <c r="BK306" s="231">
        <f>ROUND(I306*H306,2)</f>
        <v>0</v>
      </c>
      <c r="BL306" s="18" t="s">
        <v>158</v>
      </c>
      <c r="BM306" s="230" t="s">
        <v>995</v>
      </c>
    </row>
    <row r="307" s="2" customFormat="1">
      <c r="A307" s="39"/>
      <c r="B307" s="40"/>
      <c r="C307" s="219" t="s">
        <v>997</v>
      </c>
      <c r="D307" s="219" t="s">
        <v>153</v>
      </c>
      <c r="E307" s="220" t="s">
        <v>2111</v>
      </c>
      <c r="F307" s="221" t="s">
        <v>2112</v>
      </c>
      <c r="G307" s="222" t="s">
        <v>1981</v>
      </c>
      <c r="H307" s="223">
        <v>1</v>
      </c>
      <c r="I307" s="224"/>
      <c r="J307" s="225">
        <f>ROUND(I307*H307,2)</f>
        <v>0</v>
      </c>
      <c r="K307" s="221" t="s">
        <v>1</v>
      </c>
      <c r="L307" s="45"/>
      <c r="M307" s="286" t="s">
        <v>1</v>
      </c>
      <c r="N307" s="287" t="s">
        <v>41</v>
      </c>
      <c r="O307" s="288"/>
      <c r="P307" s="289">
        <f>O307*H307</f>
        <v>0</v>
      </c>
      <c r="Q307" s="289">
        <v>0</v>
      </c>
      <c r="R307" s="289">
        <f>Q307*H307</f>
        <v>0</v>
      </c>
      <c r="S307" s="289">
        <v>0</v>
      </c>
      <c r="T307" s="290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158</v>
      </c>
      <c r="AT307" s="230" t="s">
        <v>153</v>
      </c>
      <c r="AU307" s="230" t="s">
        <v>86</v>
      </c>
      <c r="AY307" s="18" t="s">
        <v>151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84</v>
      </c>
      <c r="BK307" s="231">
        <f>ROUND(I307*H307,2)</f>
        <v>0</v>
      </c>
      <c r="BL307" s="18" t="s">
        <v>158</v>
      </c>
      <c r="BM307" s="230" t="s">
        <v>1001</v>
      </c>
    </row>
    <row r="308" s="2" customFormat="1" ht="6.96" customHeight="1">
      <c r="A308" s="39"/>
      <c r="B308" s="67"/>
      <c r="C308" s="68"/>
      <c r="D308" s="68"/>
      <c r="E308" s="68"/>
      <c r="F308" s="68"/>
      <c r="G308" s="68"/>
      <c r="H308" s="68"/>
      <c r="I308" s="68"/>
      <c r="J308" s="68"/>
      <c r="K308" s="68"/>
      <c r="L308" s="45"/>
      <c r="M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</row>
  </sheetData>
  <sheetProtection sheet="1" autoFilter="0" formatColumns="0" formatRows="0" objects="1" scenarios="1" spinCount="100000" saltValue="wZl6/BfGr/SOXj53eATuSmv9tpmHM0HcbRw8CZa9lf7MiimZGzFxFTk15mWVD+yIh7P/oZ0SfqK6y8Q82JlZXQ==" hashValue="esXq3eppDW8psENCJAf/IL4BmPBBNlrx7xFc4C5mjdS7IX0qOEC3uuQTtwsComAt+5C3YRCzvNpzoAvLnbezfQ==" algorithmName="SHA-512" password="CC35"/>
  <autoFilter ref="C123:K30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105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 xml:space="preserve"> Třinec ON - Úprava nevyužitých prostor_rozpočet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2113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22. 4. 2021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ROUND((SUM(BE122:BE182)),  2)</f>
        <v>0</v>
      </c>
      <c r="G33" s="39"/>
      <c r="H33" s="39"/>
      <c r="I33" s="156">
        <v>0.20999999999999999</v>
      </c>
      <c r="J33" s="155">
        <f>ROUND(((SUM(BE122:BE182))*I33),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ROUND((SUM(BF122:BF182)),  2)</f>
        <v>0</v>
      </c>
      <c r="G34" s="39"/>
      <c r="H34" s="39"/>
      <c r="I34" s="156">
        <v>0.14999999999999999</v>
      </c>
      <c r="J34" s="155">
        <f>ROUND(((SUM(BF122:BF182))*I34),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ROUND((SUM(BG122:BG182)),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ROUND((SUM(BH122:BH182)),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ROUND((SUM(BI122:BI182)),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 xml:space="preserve"> Třinec ON - Úprava nevyužitých prostor_rozpočet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2206 - 700-  Vnitřní SLP....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ŽST Třinec</v>
      </c>
      <c r="G89" s="41"/>
      <c r="H89" s="41"/>
      <c r="I89" s="33" t="s">
        <v>22</v>
      </c>
      <c r="J89" s="80" t="str">
        <f>IF(J12="","",J12)</f>
        <v>22. 4. 2021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Správa železnic, s.o., Dlážděná 1003/7, Praha</v>
      </c>
      <c r="G91" s="41"/>
      <c r="H91" s="41"/>
      <c r="I91" s="33" t="s">
        <v>30</v>
      </c>
      <c r="J91" s="37" t="str">
        <f>E21</f>
        <v>PROJEKT STUDIO -Ing. Pavel KRÁTKÝ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109</v>
      </c>
      <c r="D94" s="177"/>
      <c r="E94" s="177"/>
      <c r="F94" s="177"/>
      <c r="G94" s="177"/>
      <c r="H94" s="177"/>
      <c r="I94" s="177"/>
      <c r="J94" s="178" t="s">
        <v>110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111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s="9" customFormat="1" ht="24.96" customHeight="1">
      <c r="A97" s="9"/>
      <c r="B97" s="180"/>
      <c r="C97" s="181"/>
      <c r="D97" s="182" t="s">
        <v>2114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2115</v>
      </c>
      <c r="E98" s="183"/>
      <c r="F98" s="183"/>
      <c r="G98" s="183"/>
      <c r="H98" s="183"/>
      <c r="I98" s="183"/>
      <c r="J98" s="184">
        <f>J132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2116</v>
      </c>
      <c r="E99" s="183"/>
      <c r="F99" s="183"/>
      <c r="G99" s="183"/>
      <c r="H99" s="183"/>
      <c r="I99" s="183"/>
      <c r="J99" s="184">
        <f>J149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2117</v>
      </c>
      <c r="E100" s="183"/>
      <c r="F100" s="183"/>
      <c r="G100" s="183"/>
      <c r="H100" s="183"/>
      <c r="I100" s="183"/>
      <c r="J100" s="184">
        <f>J153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2118</v>
      </c>
      <c r="E101" s="183"/>
      <c r="F101" s="183"/>
      <c r="G101" s="183"/>
      <c r="H101" s="183"/>
      <c r="I101" s="183"/>
      <c r="J101" s="184">
        <f>J160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0"/>
      <c r="C102" s="181"/>
      <c r="D102" s="182" t="s">
        <v>2119</v>
      </c>
      <c r="E102" s="183"/>
      <c r="F102" s="183"/>
      <c r="G102" s="183"/>
      <c r="H102" s="183"/>
      <c r="I102" s="183"/>
      <c r="J102" s="184">
        <f>J178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 xml:space="preserve"> Třinec ON - Úprava nevyužitých prostor_rozpočet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 xml:space="preserve">2206 - 700-  Vnitřní SLP....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ŽST Třinec</v>
      </c>
      <c r="G116" s="41"/>
      <c r="H116" s="41"/>
      <c r="I116" s="33" t="s">
        <v>22</v>
      </c>
      <c r="J116" s="80" t="str">
        <f>IF(J12="","",J12)</f>
        <v>22. 4. 2021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3" t="s">
        <v>24</v>
      </c>
      <c r="D118" s="41"/>
      <c r="E118" s="41"/>
      <c r="F118" s="28" t="str">
        <f>E15</f>
        <v>Správa železnic, s.o., Dlážděná 1003/7, Praha</v>
      </c>
      <c r="G118" s="41"/>
      <c r="H118" s="41"/>
      <c r="I118" s="33" t="s">
        <v>30</v>
      </c>
      <c r="J118" s="37" t="str">
        <f>E21</f>
        <v>PROJEKT STUDIO -Ing. Pavel KRÁTKÝ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33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137</v>
      </c>
      <c r="D121" s="195" t="s">
        <v>61</v>
      </c>
      <c r="E121" s="195" t="s">
        <v>57</v>
      </c>
      <c r="F121" s="195" t="s">
        <v>58</v>
      </c>
      <c r="G121" s="195" t="s">
        <v>138</v>
      </c>
      <c r="H121" s="195" t="s">
        <v>139</v>
      </c>
      <c r="I121" s="195" t="s">
        <v>140</v>
      </c>
      <c r="J121" s="195" t="s">
        <v>110</v>
      </c>
      <c r="K121" s="196" t="s">
        <v>141</v>
      </c>
      <c r="L121" s="197"/>
      <c r="M121" s="101" t="s">
        <v>1</v>
      </c>
      <c r="N121" s="102" t="s">
        <v>40</v>
      </c>
      <c r="O121" s="102" t="s">
        <v>142</v>
      </c>
      <c r="P121" s="102" t="s">
        <v>143</v>
      </c>
      <c r="Q121" s="102" t="s">
        <v>144</v>
      </c>
      <c r="R121" s="102" t="s">
        <v>145</v>
      </c>
      <c r="S121" s="102" t="s">
        <v>146</v>
      </c>
      <c r="T121" s="103" t="s">
        <v>147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148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P123+P132+P149+P153+P160+P178</f>
        <v>0</v>
      </c>
      <c r="Q122" s="105"/>
      <c r="R122" s="200">
        <f>R123+R132+R149+R153+R160+R178</f>
        <v>0</v>
      </c>
      <c r="S122" s="105"/>
      <c r="T122" s="201">
        <f>T123+T132+T149+T153+T160+T178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112</v>
      </c>
      <c r="BK122" s="202">
        <f>BK123+BK132+BK149+BK153+BK160+BK178</f>
        <v>0</v>
      </c>
    </row>
    <row r="123" s="12" customFormat="1" ht="25.92" customHeight="1">
      <c r="A123" s="12"/>
      <c r="B123" s="203"/>
      <c r="C123" s="204"/>
      <c r="D123" s="205" t="s">
        <v>75</v>
      </c>
      <c r="E123" s="206" t="s">
        <v>2120</v>
      </c>
      <c r="F123" s="206" t="s">
        <v>2121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SUM(P124:P131)</f>
        <v>0</v>
      </c>
      <c r="Q123" s="211"/>
      <c r="R123" s="212">
        <f>SUM(R124:R131)</f>
        <v>0</v>
      </c>
      <c r="S123" s="211"/>
      <c r="T123" s="213">
        <f>SUM(T124:T131)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84</v>
      </c>
      <c r="AT123" s="215" t="s">
        <v>75</v>
      </c>
      <c r="AU123" s="215" t="s">
        <v>76</v>
      </c>
      <c r="AY123" s="214" t="s">
        <v>151</v>
      </c>
      <c r="BK123" s="216">
        <f>SUM(BK124:BK131)</f>
        <v>0</v>
      </c>
    </row>
    <row r="124" s="2" customFormat="1" ht="16.5" customHeight="1">
      <c r="A124" s="39"/>
      <c r="B124" s="40"/>
      <c r="C124" s="265" t="s">
        <v>84</v>
      </c>
      <c r="D124" s="265" t="s">
        <v>219</v>
      </c>
      <c r="E124" s="266" t="s">
        <v>2122</v>
      </c>
      <c r="F124" s="267" t="s">
        <v>2123</v>
      </c>
      <c r="G124" s="268" t="s">
        <v>244</v>
      </c>
      <c r="H124" s="269">
        <v>1340</v>
      </c>
      <c r="I124" s="270"/>
      <c r="J124" s="271">
        <f>ROUND(I124*H124,2)</f>
        <v>0</v>
      </c>
      <c r="K124" s="267" t="s">
        <v>1</v>
      </c>
      <c r="L124" s="272"/>
      <c r="M124" s="273" t="s">
        <v>1</v>
      </c>
      <c r="N124" s="274" t="s">
        <v>41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171</v>
      </c>
      <c r="AT124" s="230" t="s">
        <v>219</v>
      </c>
      <c r="AU124" s="230" t="s">
        <v>84</v>
      </c>
      <c r="AY124" s="18" t="s">
        <v>151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84</v>
      </c>
      <c r="BK124" s="231">
        <f>ROUND(I124*H124,2)</f>
        <v>0</v>
      </c>
      <c r="BL124" s="18" t="s">
        <v>158</v>
      </c>
      <c r="BM124" s="230" t="s">
        <v>86</v>
      </c>
    </row>
    <row r="125" s="2" customFormat="1">
      <c r="A125" s="39"/>
      <c r="B125" s="40"/>
      <c r="C125" s="265" t="s">
        <v>86</v>
      </c>
      <c r="D125" s="265" t="s">
        <v>219</v>
      </c>
      <c r="E125" s="266" t="s">
        <v>2124</v>
      </c>
      <c r="F125" s="267" t="s">
        <v>2125</v>
      </c>
      <c r="G125" s="268" t="s">
        <v>1000</v>
      </c>
      <c r="H125" s="269">
        <v>1</v>
      </c>
      <c r="I125" s="270"/>
      <c r="J125" s="271">
        <f>ROUND(I125*H125,2)</f>
        <v>0</v>
      </c>
      <c r="K125" s="267" t="s">
        <v>1</v>
      </c>
      <c r="L125" s="272"/>
      <c r="M125" s="273" t="s">
        <v>1</v>
      </c>
      <c r="N125" s="274" t="s">
        <v>41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171</v>
      </c>
      <c r="AT125" s="230" t="s">
        <v>219</v>
      </c>
      <c r="AU125" s="230" t="s">
        <v>84</v>
      </c>
      <c r="AY125" s="18" t="s">
        <v>151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158</v>
      </c>
      <c r="BM125" s="230" t="s">
        <v>158</v>
      </c>
    </row>
    <row r="126" s="2" customFormat="1" ht="16.5" customHeight="1">
      <c r="A126" s="39"/>
      <c r="B126" s="40"/>
      <c r="C126" s="265" t="s">
        <v>165</v>
      </c>
      <c r="D126" s="265" t="s">
        <v>219</v>
      </c>
      <c r="E126" s="266" t="s">
        <v>2126</v>
      </c>
      <c r="F126" s="267" t="s">
        <v>2127</v>
      </c>
      <c r="G126" s="268" t="s">
        <v>2128</v>
      </c>
      <c r="H126" s="269">
        <v>1</v>
      </c>
      <c r="I126" s="270"/>
      <c r="J126" s="271">
        <f>ROUND(I126*H126,2)</f>
        <v>0</v>
      </c>
      <c r="K126" s="267" t="s">
        <v>1</v>
      </c>
      <c r="L126" s="272"/>
      <c r="M126" s="273" t="s">
        <v>1</v>
      </c>
      <c r="N126" s="274" t="s">
        <v>41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171</v>
      </c>
      <c r="AT126" s="230" t="s">
        <v>219</v>
      </c>
      <c r="AU126" s="230" t="s">
        <v>84</v>
      </c>
      <c r="AY126" s="18" t="s">
        <v>151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158</v>
      </c>
      <c r="BM126" s="230" t="s">
        <v>168</v>
      </c>
    </row>
    <row r="127" s="2" customFormat="1" ht="16.5" customHeight="1">
      <c r="A127" s="39"/>
      <c r="B127" s="40"/>
      <c r="C127" s="265" t="s">
        <v>158</v>
      </c>
      <c r="D127" s="265" t="s">
        <v>219</v>
      </c>
      <c r="E127" s="266" t="s">
        <v>2129</v>
      </c>
      <c r="F127" s="267" t="s">
        <v>2130</v>
      </c>
      <c r="G127" s="268" t="s">
        <v>1000</v>
      </c>
      <c r="H127" s="269">
        <v>3</v>
      </c>
      <c r="I127" s="270"/>
      <c r="J127" s="271">
        <f>ROUND(I127*H127,2)</f>
        <v>0</v>
      </c>
      <c r="K127" s="267" t="s">
        <v>1</v>
      </c>
      <c r="L127" s="272"/>
      <c r="M127" s="273" t="s">
        <v>1</v>
      </c>
      <c r="N127" s="274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171</v>
      </c>
      <c r="AT127" s="230" t="s">
        <v>219</v>
      </c>
      <c r="AU127" s="230" t="s">
        <v>84</v>
      </c>
      <c r="AY127" s="18" t="s">
        <v>151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158</v>
      </c>
      <c r="BM127" s="230" t="s">
        <v>171</v>
      </c>
    </row>
    <row r="128" s="2" customFormat="1" ht="16.5" customHeight="1">
      <c r="A128" s="39"/>
      <c r="B128" s="40"/>
      <c r="C128" s="265" t="s">
        <v>174</v>
      </c>
      <c r="D128" s="265" t="s">
        <v>219</v>
      </c>
      <c r="E128" s="266" t="s">
        <v>2131</v>
      </c>
      <c r="F128" s="267" t="s">
        <v>2132</v>
      </c>
      <c r="G128" s="268" t="s">
        <v>1000</v>
      </c>
      <c r="H128" s="269">
        <v>27</v>
      </c>
      <c r="I128" s="270"/>
      <c r="J128" s="271">
        <f>ROUND(I128*H128,2)</f>
        <v>0</v>
      </c>
      <c r="K128" s="267" t="s">
        <v>1</v>
      </c>
      <c r="L128" s="272"/>
      <c r="M128" s="273" t="s">
        <v>1</v>
      </c>
      <c r="N128" s="274" t="s">
        <v>41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171</v>
      </c>
      <c r="AT128" s="230" t="s">
        <v>219</v>
      </c>
      <c r="AU128" s="230" t="s">
        <v>84</v>
      </c>
      <c r="AY128" s="18" t="s">
        <v>151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0</v>
      </c>
      <c r="BL128" s="18" t="s">
        <v>158</v>
      </c>
      <c r="BM128" s="230" t="s">
        <v>177</v>
      </c>
    </row>
    <row r="129" s="2" customFormat="1">
      <c r="A129" s="39"/>
      <c r="B129" s="40"/>
      <c r="C129" s="265" t="s">
        <v>168</v>
      </c>
      <c r="D129" s="265" t="s">
        <v>219</v>
      </c>
      <c r="E129" s="266" t="s">
        <v>2133</v>
      </c>
      <c r="F129" s="267" t="s">
        <v>2134</v>
      </c>
      <c r="G129" s="268" t="s">
        <v>1000</v>
      </c>
      <c r="H129" s="269">
        <v>27</v>
      </c>
      <c r="I129" s="270"/>
      <c r="J129" s="271">
        <f>ROUND(I129*H129,2)</f>
        <v>0</v>
      </c>
      <c r="K129" s="267" t="s">
        <v>1</v>
      </c>
      <c r="L129" s="272"/>
      <c r="M129" s="273" t="s">
        <v>1</v>
      </c>
      <c r="N129" s="274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171</v>
      </c>
      <c r="AT129" s="230" t="s">
        <v>219</v>
      </c>
      <c r="AU129" s="230" t="s">
        <v>84</v>
      </c>
      <c r="AY129" s="18" t="s">
        <v>151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158</v>
      </c>
      <c r="BM129" s="230" t="s">
        <v>183</v>
      </c>
    </row>
    <row r="130" s="2" customFormat="1" ht="21.75" customHeight="1">
      <c r="A130" s="39"/>
      <c r="B130" s="40"/>
      <c r="C130" s="265" t="s">
        <v>188</v>
      </c>
      <c r="D130" s="265" t="s">
        <v>219</v>
      </c>
      <c r="E130" s="266" t="s">
        <v>2135</v>
      </c>
      <c r="F130" s="267" t="s">
        <v>2136</v>
      </c>
      <c r="G130" s="268" t="s">
        <v>1000</v>
      </c>
      <c r="H130" s="269">
        <v>111</v>
      </c>
      <c r="I130" s="270"/>
      <c r="J130" s="271">
        <f>ROUND(I130*H130,2)</f>
        <v>0</v>
      </c>
      <c r="K130" s="267" t="s">
        <v>1</v>
      </c>
      <c r="L130" s="272"/>
      <c r="M130" s="273" t="s">
        <v>1</v>
      </c>
      <c r="N130" s="274" t="s">
        <v>41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171</v>
      </c>
      <c r="AT130" s="230" t="s">
        <v>219</v>
      </c>
      <c r="AU130" s="230" t="s">
        <v>84</v>
      </c>
      <c r="AY130" s="18" t="s">
        <v>151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158</v>
      </c>
      <c r="BM130" s="230" t="s">
        <v>191</v>
      </c>
    </row>
    <row r="131" s="2" customFormat="1" ht="16.5" customHeight="1">
      <c r="A131" s="39"/>
      <c r="B131" s="40"/>
      <c r="C131" s="265" t="s">
        <v>171</v>
      </c>
      <c r="D131" s="265" t="s">
        <v>219</v>
      </c>
      <c r="E131" s="266" t="s">
        <v>2137</v>
      </c>
      <c r="F131" s="267" t="s">
        <v>2138</v>
      </c>
      <c r="G131" s="268" t="s">
        <v>1981</v>
      </c>
      <c r="H131" s="269">
        <v>1</v>
      </c>
      <c r="I131" s="270"/>
      <c r="J131" s="271">
        <f>ROUND(I131*H131,2)</f>
        <v>0</v>
      </c>
      <c r="K131" s="267" t="s">
        <v>1</v>
      </c>
      <c r="L131" s="272"/>
      <c r="M131" s="273" t="s">
        <v>1</v>
      </c>
      <c r="N131" s="274" t="s">
        <v>41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171</v>
      </c>
      <c r="AT131" s="230" t="s">
        <v>219</v>
      </c>
      <c r="AU131" s="230" t="s">
        <v>84</v>
      </c>
      <c r="AY131" s="18" t="s">
        <v>151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84</v>
      </c>
      <c r="BK131" s="231">
        <f>ROUND(I131*H131,2)</f>
        <v>0</v>
      </c>
      <c r="BL131" s="18" t="s">
        <v>158</v>
      </c>
      <c r="BM131" s="230" t="s">
        <v>199</v>
      </c>
    </row>
    <row r="132" s="12" customFormat="1" ht="25.92" customHeight="1">
      <c r="A132" s="12"/>
      <c r="B132" s="203"/>
      <c r="C132" s="204"/>
      <c r="D132" s="205" t="s">
        <v>75</v>
      </c>
      <c r="E132" s="206" t="s">
        <v>2139</v>
      </c>
      <c r="F132" s="206" t="s">
        <v>2140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SUM(P133:P148)</f>
        <v>0</v>
      </c>
      <c r="Q132" s="211"/>
      <c r="R132" s="212">
        <f>SUM(R133:R148)</f>
        <v>0</v>
      </c>
      <c r="S132" s="211"/>
      <c r="T132" s="213">
        <f>SUM(T133:T148)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84</v>
      </c>
      <c r="AT132" s="215" t="s">
        <v>75</v>
      </c>
      <c r="AU132" s="215" t="s">
        <v>76</v>
      </c>
      <c r="AY132" s="214" t="s">
        <v>151</v>
      </c>
      <c r="BK132" s="216">
        <f>SUM(BK133:BK148)</f>
        <v>0</v>
      </c>
    </row>
    <row r="133" s="2" customFormat="1">
      <c r="A133" s="39"/>
      <c r="B133" s="40"/>
      <c r="C133" s="265" t="s">
        <v>202</v>
      </c>
      <c r="D133" s="265" t="s">
        <v>219</v>
      </c>
      <c r="E133" s="266" t="s">
        <v>2141</v>
      </c>
      <c r="F133" s="267" t="s">
        <v>2142</v>
      </c>
      <c r="G133" s="268" t="s">
        <v>1141</v>
      </c>
      <c r="H133" s="269">
        <v>1</v>
      </c>
      <c r="I133" s="270"/>
      <c r="J133" s="271">
        <f>ROUND(I133*H133,2)</f>
        <v>0</v>
      </c>
      <c r="K133" s="267" t="s">
        <v>1</v>
      </c>
      <c r="L133" s="272"/>
      <c r="M133" s="273" t="s">
        <v>1</v>
      </c>
      <c r="N133" s="274" t="s">
        <v>41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171</v>
      </c>
      <c r="AT133" s="230" t="s">
        <v>219</v>
      </c>
      <c r="AU133" s="230" t="s">
        <v>84</v>
      </c>
      <c r="AY133" s="18" t="s">
        <v>151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84</v>
      </c>
      <c r="BK133" s="231">
        <f>ROUND(I133*H133,2)</f>
        <v>0</v>
      </c>
      <c r="BL133" s="18" t="s">
        <v>158</v>
      </c>
      <c r="BM133" s="230" t="s">
        <v>205</v>
      </c>
    </row>
    <row r="134" s="15" customFormat="1">
      <c r="A134" s="15"/>
      <c r="B134" s="255"/>
      <c r="C134" s="256"/>
      <c r="D134" s="234" t="s">
        <v>159</v>
      </c>
      <c r="E134" s="257" t="s">
        <v>1</v>
      </c>
      <c r="F134" s="258" t="s">
        <v>2143</v>
      </c>
      <c r="G134" s="256"/>
      <c r="H134" s="257" t="s">
        <v>1</v>
      </c>
      <c r="I134" s="259"/>
      <c r="J134" s="256"/>
      <c r="K134" s="256"/>
      <c r="L134" s="260"/>
      <c r="M134" s="261"/>
      <c r="N134" s="262"/>
      <c r="O134" s="262"/>
      <c r="P134" s="262"/>
      <c r="Q134" s="262"/>
      <c r="R134" s="262"/>
      <c r="S134" s="262"/>
      <c r="T134" s="26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4" t="s">
        <v>159</v>
      </c>
      <c r="AU134" s="264" t="s">
        <v>84</v>
      </c>
      <c r="AV134" s="15" t="s">
        <v>84</v>
      </c>
      <c r="AW134" s="15" t="s">
        <v>32</v>
      </c>
      <c r="AX134" s="15" t="s">
        <v>76</v>
      </c>
      <c r="AY134" s="264" t="s">
        <v>151</v>
      </c>
    </row>
    <row r="135" s="15" customFormat="1">
      <c r="A135" s="15"/>
      <c r="B135" s="255"/>
      <c r="C135" s="256"/>
      <c r="D135" s="234" t="s">
        <v>159</v>
      </c>
      <c r="E135" s="257" t="s">
        <v>1</v>
      </c>
      <c r="F135" s="258" t="s">
        <v>2144</v>
      </c>
      <c r="G135" s="256"/>
      <c r="H135" s="257" t="s">
        <v>1</v>
      </c>
      <c r="I135" s="259"/>
      <c r="J135" s="256"/>
      <c r="K135" s="256"/>
      <c r="L135" s="260"/>
      <c r="M135" s="261"/>
      <c r="N135" s="262"/>
      <c r="O135" s="262"/>
      <c r="P135" s="262"/>
      <c r="Q135" s="262"/>
      <c r="R135" s="262"/>
      <c r="S135" s="262"/>
      <c r="T135" s="26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4" t="s">
        <v>159</v>
      </c>
      <c r="AU135" s="264" t="s">
        <v>84</v>
      </c>
      <c r="AV135" s="15" t="s">
        <v>84</v>
      </c>
      <c r="AW135" s="15" t="s">
        <v>32</v>
      </c>
      <c r="AX135" s="15" t="s">
        <v>76</v>
      </c>
      <c r="AY135" s="264" t="s">
        <v>151</v>
      </c>
    </row>
    <row r="136" s="15" customFormat="1">
      <c r="A136" s="15"/>
      <c r="B136" s="255"/>
      <c r="C136" s="256"/>
      <c r="D136" s="234" t="s">
        <v>159</v>
      </c>
      <c r="E136" s="257" t="s">
        <v>1</v>
      </c>
      <c r="F136" s="258" t="s">
        <v>2145</v>
      </c>
      <c r="G136" s="256"/>
      <c r="H136" s="257" t="s">
        <v>1</v>
      </c>
      <c r="I136" s="259"/>
      <c r="J136" s="256"/>
      <c r="K136" s="256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159</v>
      </c>
      <c r="AU136" s="264" t="s">
        <v>84</v>
      </c>
      <c r="AV136" s="15" t="s">
        <v>84</v>
      </c>
      <c r="AW136" s="15" t="s">
        <v>32</v>
      </c>
      <c r="AX136" s="15" t="s">
        <v>76</v>
      </c>
      <c r="AY136" s="264" t="s">
        <v>151</v>
      </c>
    </row>
    <row r="137" s="15" customFormat="1">
      <c r="A137" s="15"/>
      <c r="B137" s="255"/>
      <c r="C137" s="256"/>
      <c r="D137" s="234" t="s">
        <v>159</v>
      </c>
      <c r="E137" s="257" t="s">
        <v>1</v>
      </c>
      <c r="F137" s="258" t="s">
        <v>2146</v>
      </c>
      <c r="G137" s="256"/>
      <c r="H137" s="257" t="s">
        <v>1</v>
      </c>
      <c r="I137" s="259"/>
      <c r="J137" s="256"/>
      <c r="K137" s="256"/>
      <c r="L137" s="260"/>
      <c r="M137" s="261"/>
      <c r="N137" s="262"/>
      <c r="O137" s="262"/>
      <c r="P137" s="262"/>
      <c r="Q137" s="262"/>
      <c r="R137" s="262"/>
      <c r="S137" s="262"/>
      <c r="T137" s="26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4" t="s">
        <v>159</v>
      </c>
      <c r="AU137" s="264" t="s">
        <v>84</v>
      </c>
      <c r="AV137" s="15" t="s">
        <v>84</v>
      </c>
      <c r="AW137" s="15" t="s">
        <v>32</v>
      </c>
      <c r="AX137" s="15" t="s">
        <v>76</v>
      </c>
      <c r="AY137" s="264" t="s">
        <v>151</v>
      </c>
    </row>
    <row r="138" s="15" customFormat="1">
      <c r="A138" s="15"/>
      <c r="B138" s="255"/>
      <c r="C138" s="256"/>
      <c r="D138" s="234" t="s">
        <v>159</v>
      </c>
      <c r="E138" s="257" t="s">
        <v>1</v>
      </c>
      <c r="F138" s="258" t="s">
        <v>2147</v>
      </c>
      <c r="G138" s="256"/>
      <c r="H138" s="257" t="s">
        <v>1</v>
      </c>
      <c r="I138" s="259"/>
      <c r="J138" s="256"/>
      <c r="K138" s="256"/>
      <c r="L138" s="260"/>
      <c r="M138" s="261"/>
      <c r="N138" s="262"/>
      <c r="O138" s="262"/>
      <c r="P138" s="262"/>
      <c r="Q138" s="262"/>
      <c r="R138" s="262"/>
      <c r="S138" s="262"/>
      <c r="T138" s="263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4" t="s">
        <v>159</v>
      </c>
      <c r="AU138" s="264" t="s">
        <v>84</v>
      </c>
      <c r="AV138" s="15" t="s">
        <v>84</v>
      </c>
      <c r="AW138" s="15" t="s">
        <v>32</v>
      </c>
      <c r="AX138" s="15" t="s">
        <v>76</v>
      </c>
      <c r="AY138" s="264" t="s">
        <v>151</v>
      </c>
    </row>
    <row r="139" s="15" customFormat="1">
      <c r="A139" s="15"/>
      <c r="B139" s="255"/>
      <c r="C139" s="256"/>
      <c r="D139" s="234" t="s">
        <v>159</v>
      </c>
      <c r="E139" s="257" t="s">
        <v>1</v>
      </c>
      <c r="F139" s="258" t="s">
        <v>2148</v>
      </c>
      <c r="G139" s="256"/>
      <c r="H139" s="257" t="s">
        <v>1</v>
      </c>
      <c r="I139" s="259"/>
      <c r="J139" s="256"/>
      <c r="K139" s="256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159</v>
      </c>
      <c r="AU139" s="264" t="s">
        <v>84</v>
      </c>
      <c r="AV139" s="15" t="s">
        <v>84</v>
      </c>
      <c r="AW139" s="15" t="s">
        <v>32</v>
      </c>
      <c r="AX139" s="15" t="s">
        <v>76</v>
      </c>
      <c r="AY139" s="264" t="s">
        <v>151</v>
      </c>
    </row>
    <row r="140" s="15" customFormat="1">
      <c r="A140" s="15"/>
      <c r="B140" s="255"/>
      <c r="C140" s="256"/>
      <c r="D140" s="234" t="s">
        <v>159</v>
      </c>
      <c r="E140" s="257" t="s">
        <v>1</v>
      </c>
      <c r="F140" s="258" t="s">
        <v>2149</v>
      </c>
      <c r="G140" s="256"/>
      <c r="H140" s="257" t="s">
        <v>1</v>
      </c>
      <c r="I140" s="259"/>
      <c r="J140" s="256"/>
      <c r="K140" s="256"/>
      <c r="L140" s="260"/>
      <c r="M140" s="261"/>
      <c r="N140" s="262"/>
      <c r="O140" s="262"/>
      <c r="P140" s="262"/>
      <c r="Q140" s="262"/>
      <c r="R140" s="262"/>
      <c r="S140" s="262"/>
      <c r="T140" s="26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4" t="s">
        <v>159</v>
      </c>
      <c r="AU140" s="264" t="s">
        <v>84</v>
      </c>
      <c r="AV140" s="15" t="s">
        <v>84</v>
      </c>
      <c r="AW140" s="15" t="s">
        <v>32</v>
      </c>
      <c r="AX140" s="15" t="s">
        <v>76</v>
      </c>
      <c r="AY140" s="264" t="s">
        <v>151</v>
      </c>
    </row>
    <row r="141" s="15" customFormat="1">
      <c r="A141" s="15"/>
      <c r="B141" s="255"/>
      <c r="C141" s="256"/>
      <c r="D141" s="234" t="s">
        <v>159</v>
      </c>
      <c r="E141" s="257" t="s">
        <v>1</v>
      </c>
      <c r="F141" s="258" t="s">
        <v>2150</v>
      </c>
      <c r="G141" s="256"/>
      <c r="H141" s="257" t="s">
        <v>1</v>
      </c>
      <c r="I141" s="259"/>
      <c r="J141" s="256"/>
      <c r="K141" s="256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159</v>
      </c>
      <c r="AU141" s="264" t="s">
        <v>84</v>
      </c>
      <c r="AV141" s="15" t="s">
        <v>84</v>
      </c>
      <c r="AW141" s="15" t="s">
        <v>32</v>
      </c>
      <c r="AX141" s="15" t="s">
        <v>76</v>
      </c>
      <c r="AY141" s="264" t="s">
        <v>151</v>
      </c>
    </row>
    <row r="142" s="16" customFormat="1">
      <c r="A142" s="16"/>
      <c r="B142" s="275"/>
      <c r="C142" s="276"/>
      <c r="D142" s="234" t="s">
        <v>159</v>
      </c>
      <c r="E142" s="277" t="s">
        <v>1</v>
      </c>
      <c r="F142" s="278" t="s">
        <v>252</v>
      </c>
      <c r="G142" s="276"/>
      <c r="H142" s="279">
        <v>0</v>
      </c>
      <c r="I142" s="280"/>
      <c r="J142" s="276"/>
      <c r="K142" s="276"/>
      <c r="L142" s="281"/>
      <c r="M142" s="282"/>
      <c r="N142" s="283"/>
      <c r="O142" s="283"/>
      <c r="P142" s="283"/>
      <c r="Q142" s="283"/>
      <c r="R142" s="283"/>
      <c r="S142" s="283"/>
      <c r="T142" s="284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T142" s="285" t="s">
        <v>159</v>
      </c>
      <c r="AU142" s="285" t="s">
        <v>84</v>
      </c>
      <c r="AV142" s="16" t="s">
        <v>165</v>
      </c>
      <c r="AW142" s="16" t="s">
        <v>32</v>
      </c>
      <c r="AX142" s="16" t="s">
        <v>76</v>
      </c>
      <c r="AY142" s="285" t="s">
        <v>151</v>
      </c>
    </row>
    <row r="143" s="13" customFormat="1">
      <c r="A143" s="13"/>
      <c r="B143" s="232"/>
      <c r="C143" s="233"/>
      <c r="D143" s="234" t="s">
        <v>159</v>
      </c>
      <c r="E143" s="235" t="s">
        <v>1</v>
      </c>
      <c r="F143" s="236" t="s">
        <v>1632</v>
      </c>
      <c r="G143" s="233"/>
      <c r="H143" s="237">
        <v>1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159</v>
      </c>
      <c r="AU143" s="243" t="s">
        <v>84</v>
      </c>
      <c r="AV143" s="13" t="s">
        <v>86</v>
      </c>
      <c r="AW143" s="13" t="s">
        <v>32</v>
      </c>
      <c r="AX143" s="13" t="s">
        <v>76</v>
      </c>
      <c r="AY143" s="243" t="s">
        <v>151</v>
      </c>
    </row>
    <row r="144" s="14" customFormat="1">
      <c r="A144" s="14"/>
      <c r="B144" s="244"/>
      <c r="C144" s="245"/>
      <c r="D144" s="234" t="s">
        <v>159</v>
      </c>
      <c r="E144" s="246" t="s">
        <v>1</v>
      </c>
      <c r="F144" s="247" t="s">
        <v>161</v>
      </c>
      <c r="G144" s="245"/>
      <c r="H144" s="248">
        <v>1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159</v>
      </c>
      <c r="AU144" s="254" t="s">
        <v>84</v>
      </c>
      <c r="AV144" s="14" t="s">
        <v>158</v>
      </c>
      <c r="AW144" s="14" t="s">
        <v>32</v>
      </c>
      <c r="AX144" s="14" t="s">
        <v>84</v>
      </c>
      <c r="AY144" s="254" t="s">
        <v>151</v>
      </c>
    </row>
    <row r="145" s="2" customFormat="1" ht="16.5" customHeight="1">
      <c r="A145" s="39"/>
      <c r="B145" s="40"/>
      <c r="C145" s="265" t="s">
        <v>177</v>
      </c>
      <c r="D145" s="265" t="s">
        <v>219</v>
      </c>
      <c r="E145" s="266" t="s">
        <v>2151</v>
      </c>
      <c r="F145" s="267" t="s">
        <v>2152</v>
      </c>
      <c r="G145" s="268" t="s">
        <v>1000</v>
      </c>
      <c r="H145" s="269">
        <v>1</v>
      </c>
      <c r="I145" s="270"/>
      <c r="J145" s="271">
        <f>ROUND(I145*H145,2)</f>
        <v>0</v>
      </c>
      <c r="K145" s="267" t="s">
        <v>1</v>
      </c>
      <c r="L145" s="272"/>
      <c r="M145" s="273" t="s">
        <v>1</v>
      </c>
      <c r="N145" s="274" t="s">
        <v>41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171</v>
      </c>
      <c r="AT145" s="230" t="s">
        <v>219</v>
      </c>
      <c r="AU145" s="230" t="s">
        <v>84</v>
      </c>
      <c r="AY145" s="18" t="s">
        <v>151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0</v>
      </c>
      <c r="BL145" s="18" t="s">
        <v>158</v>
      </c>
      <c r="BM145" s="230" t="s">
        <v>210</v>
      </c>
    </row>
    <row r="146" s="2" customFormat="1" ht="16.5" customHeight="1">
      <c r="A146" s="39"/>
      <c r="B146" s="40"/>
      <c r="C146" s="265" t="s">
        <v>212</v>
      </c>
      <c r="D146" s="265" t="s">
        <v>219</v>
      </c>
      <c r="E146" s="266" t="s">
        <v>2153</v>
      </c>
      <c r="F146" s="267" t="s">
        <v>2154</v>
      </c>
      <c r="G146" s="268" t="s">
        <v>244</v>
      </c>
      <c r="H146" s="269">
        <v>26</v>
      </c>
      <c r="I146" s="270"/>
      <c r="J146" s="271">
        <f>ROUND(I146*H146,2)</f>
        <v>0</v>
      </c>
      <c r="K146" s="267" t="s">
        <v>1</v>
      </c>
      <c r="L146" s="272"/>
      <c r="M146" s="273" t="s">
        <v>1</v>
      </c>
      <c r="N146" s="274" t="s">
        <v>41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171</v>
      </c>
      <c r="AT146" s="230" t="s">
        <v>219</v>
      </c>
      <c r="AU146" s="230" t="s">
        <v>84</v>
      </c>
      <c r="AY146" s="18" t="s">
        <v>151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84</v>
      </c>
      <c r="BK146" s="231">
        <f>ROUND(I146*H146,2)</f>
        <v>0</v>
      </c>
      <c r="BL146" s="18" t="s">
        <v>158</v>
      </c>
      <c r="BM146" s="230" t="s">
        <v>216</v>
      </c>
    </row>
    <row r="147" s="2" customFormat="1" ht="16.5" customHeight="1">
      <c r="A147" s="39"/>
      <c r="B147" s="40"/>
      <c r="C147" s="265" t="s">
        <v>183</v>
      </c>
      <c r="D147" s="265" t="s">
        <v>219</v>
      </c>
      <c r="E147" s="266" t="s">
        <v>2155</v>
      </c>
      <c r="F147" s="267" t="s">
        <v>2156</v>
      </c>
      <c r="G147" s="268" t="s">
        <v>244</v>
      </c>
      <c r="H147" s="269">
        <v>2</v>
      </c>
      <c r="I147" s="270"/>
      <c r="J147" s="271">
        <f>ROUND(I147*H147,2)</f>
        <v>0</v>
      </c>
      <c r="K147" s="267" t="s">
        <v>1</v>
      </c>
      <c r="L147" s="272"/>
      <c r="M147" s="273" t="s">
        <v>1</v>
      </c>
      <c r="N147" s="274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171</v>
      </c>
      <c r="AT147" s="230" t="s">
        <v>219</v>
      </c>
      <c r="AU147" s="230" t="s">
        <v>84</v>
      </c>
      <c r="AY147" s="18" t="s">
        <v>151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158</v>
      </c>
      <c r="BM147" s="230" t="s">
        <v>222</v>
      </c>
    </row>
    <row r="148" s="2" customFormat="1" ht="16.5" customHeight="1">
      <c r="A148" s="39"/>
      <c r="B148" s="40"/>
      <c r="C148" s="265" t="s">
        <v>224</v>
      </c>
      <c r="D148" s="265" t="s">
        <v>219</v>
      </c>
      <c r="E148" s="266" t="s">
        <v>2157</v>
      </c>
      <c r="F148" s="267" t="s">
        <v>2158</v>
      </c>
      <c r="G148" s="268" t="s">
        <v>1981</v>
      </c>
      <c r="H148" s="269">
        <v>1</v>
      </c>
      <c r="I148" s="270"/>
      <c r="J148" s="271">
        <f>ROUND(I148*H148,2)</f>
        <v>0</v>
      </c>
      <c r="K148" s="267" t="s">
        <v>1</v>
      </c>
      <c r="L148" s="272"/>
      <c r="M148" s="273" t="s">
        <v>1</v>
      </c>
      <c r="N148" s="274" t="s">
        <v>41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171</v>
      </c>
      <c r="AT148" s="230" t="s">
        <v>219</v>
      </c>
      <c r="AU148" s="230" t="s">
        <v>84</v>
      </c>
      <c r="AY148" s="18" t="s">
        <v>151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84</v>
      </c>
      <c r="BK148" s="231">
        <f>ROUND(I148*H148,2)</f>
        <v>0</v>
      </c>
      <c r="BL148" s="18" t="s">
        <v>158</v>
      </c>
      <c r="BM148" s="230" t="s">
        <v>227</v>
      </c>
    </row>
    <row r="149" s="12" customFormat="1" ht="25.92" customHeight="1">
      <c r="A149" s="12"/>
      <c r="B149" s="203"/>
      <c r="C149" s="204"/>
      <c r="D149" s="205" t="s">
        <v>75</v>
      </c>
      <c r="E149" s="206" t="s">
        <v>2159</v>
      </c>
      <c r="F149" s="206" t="s">
        <v>2160</v>
      </c>
      <c r="G149" s="204"/>
      <c r="H149" s="204"/>
      <c r="I149" s="207"/>
      <c r="J149" s="208">
        <f>BK149</f>
        <v>0</v>
      </c>
      <c r="K149" s="204"/>
      <c r="L149" s="209"/>
      <c r="M149" s="210"/>
      <c r="N149" s="211"/>
      <c r="O149" s="211"/>
      <c r="P149" s="212">
        <f>SUM(P150:P152)</f>
        <v>0</v>
      </c>
      <c r="Q149" s="211"/>
      <c r="R149" s="212">
        <f>SUM(R150:R152)</f>
        <v>0</v>
      </c>
      <c r="S149" s="211"/>
      <c r="T149" s="213">
        <f>SUM(T150:T152)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84</v>
      </c>
      <c r="AT149" s="215" t="s">
        <v>75</v>
      </c>
      <c r="AU149" s="215" t="s">
        <v>76</v>
      </c>
      <c r="AY149" s="214" t="s">
        <v>151</v>
      </c>
      <c r="BK149" s="216">
        <f>SUM(BK150:BK152)</f>
        <v>0</v>
      </c>
    </row>
    <row r="150" s="2" customFormat="1" ht="16.5" customHeight="1">
      <c r="A150" s="39"/>
      <c r="B150" s="40"/>
      <c r="C150" s="265" t="s">
        <v>191</v>
      </c>
      <c r="D150" s="265" t="s">
        <v>219</v>
      </c>
      <c r="E150" s="266" t="s">
        <v>2161</v>
      </c>
      <c r="F150" s="267" t="s">
        <v>2162</v>
      </c>
      <c r="G150" s="268" t="s">
        <v>244</v>
      </c>
      <c r="H150" s="269">
        <v>20</v>
      </c>
      <c r="I150" s="270"/>
      <c r="J150" s="271">
        <f>ROUND(I150*H150,2)</f>
        <v>0</v>
      </c>
      <c r="K150" s="267" t="s">
        <v>1</v>
      </c>
      <c r="L150" s="272"/>
      <c r="M150" s="273" t="s">
        <v>1</v>
      </c>
      <c r="N150" s="274" t="s">
        <v>41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171</v>
      </c>
      <c r="AT150" s="230" t="s">
        <v>219</v>
      </c>
      <c r="AU150" s="230" t="s">
        <v>84</v>
      </c>
      <c r="AY150" s="18" t="s">
        <v>151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0</v>
      </c>
      <c r="BL150" s="18" t="s">
        <v>158</v>
      </c>
      <c r="BM150" s="230" t="s">
        <v>233</v>
      </c>
    </row>
    <row r="151" s="2" customFormat="1" ht="24.15" customHeight="1">
      <c r="A151" s="39"/>
      <c r="B151" s="40"/>
      <c r="C151" s="265" t="s">
        <v>8</v>
      </c>
      <c r="D151" s="265" t="s">
        <v>219</v>
      </c>
      <c r="E151" s="266" t="s">
        <v>2163</v>
      </c>
      <c r="F151" s="267" t="s">
        <v>2164</v>
      </c>
      <c r="G151" s="268" t="s">
        <v>1000</v>
      </c>
      <c r="H151" s="269">
        <v>1</v>
      </c>
      <c r="I151" s="270"/>
      <c r="J151" s="271">
        <f>ROUND(I151*H151,2)</f>
        <v>0</v>
      </c>
      <c r="K151" s="267" t="s">
        <v>1</v>
      </c>
      <c r="L151" s="272"/>
      <c r="M151" s="273" t="s">
        <v>1</v>
      </c>
      <c r="N151" s="274" t="s">
        <v>41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171</v>
      </c>
      <c r="AT151" s="230" t="s">
        <v>219</v>
      </c>
      <c r="AU151" s="230" t="s">
        <v>84</v>
      </c>
      <c r="AY151" s="18" t="s">
        <v>151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84</v>
      </c>
      <c r="BK151" s="231">
        <f>ROUND(I151*H151,2)</f>
        <v>0</v>
      </c>
      <c r="BL151" s="18" t="s">
        <v>158</v>
      </c>
      <c r="BM151" s="230" t="s">
        <v>238</v>
      </c>
    </row>
    <row r="152" s="2" customFormat="1" ht="16.5" customHeight="1">
      <c r="A152" s="39"/>
      <c r="B152" s="40"/>
      <c r="C152" s="265" t="s">
        <v>199</v>
      </c>
      <c r="D152" s="265" t="s">
        <v>219</v>
      </c>
      <c r="E152" s="266" t="s">
        <v>2165</v>
      </c>
      <c r="F152" s="267" t="s">
        <v>2138</v>
      </c>
      <c r="G152" s="268" t="s">
        <v>1981</v>
      </c>
      <c r="H152" s="269">
        <v>1</v>
      </c>
      <c r="I152" s="270"/>
      <c r="J152" s="271">
        <f>ROUND(I152*H152,2)</f>
        <v>0</v>
      </c>
      <c r="K152" s="267" t="s">
        <v>1</v>
      </c>
      <c r="L152" s="272"/>
      <c r="M152" s="273" t="s">
        <v>1</v>
      </c>
      <c r="N152" s="274" t="s">
        <v>41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171</v>
      </c>
      <c r="AT152" s="230" t="s">
        <v>219</v>
      </c>
      <c r="AU152" s="230" t="s">
        <v>84</v>
      </c>
      <c r="AY152" s="18" t="s">
        <v>151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84</v>
      </c>
      <c r="BK152" s="231">
        <f>ROUND(I152*H152,2)</f>
        <v>0</v>
      </c>
      <c r="BL152" s="18" t="s">
        <v>158</v>
      </c>
      <c r="BM152" s="230" t="s">
        <v>245</v>
      </c>
    </row>
    <row r="153" s="12" customFormat="1" ht="25.92" customHeight="1">
      <c r="A153" s="12"/>
      <c r="B153" s="203"/>
      <c r="C153" s="204"/>
      <c r="D153" s="205" t="s">
        <v>75</v>
      </c>
      <c r="E153" s="206" t="s">
        <v>2166</v>
      </c>
      <c r="F153" s="206" t="s">
        <v>2167</v>
      </c>
      <c r="G153" s="204"/>
      <c r="H153" s="204"/>
      <c r="I153" s="207"/>
      <c r="J153" s="208">
        <f>BK153</f>
        <v>0</v>
      </c>
      <c r="K153" s="204"/>
      <c r="L153" s="209"/>
      <c r="M153" s="210"/>
      <c r="N153" s="211"/>
      <c r="O153" s="211"/>
      <c r="P153" s="212">
        <f>SUM(P154:P159)</f>
        <v>0</v>
      </c>
      <c r="Q153" s="211"/>
      <c r="R153" s="212">
        <f>SUM(R154:R159)</f>
        <v>0</v>
      </c>
      <c r="S153" s="211"/>
      <c r="T153" s="213">
        <f>SUM(T154:T159)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4" t="s">
        <v>84</v>
      </c>
      <c r="AT153" s="215" t="s">
        <v>75</v>
      </c>
      <c r="AU153" s="215" t="s">
        <v>76</v>
      </c>
      <c r="AY153" s="214" t="s">
        <v>151</v>
      </c>
      <c r="BK153" s="216">
        <f>SUM(BK154:BK159)</f>
        <v>0</v>
      </c>
    </row>
    <row r="154" s="2" customFormat="1" ht="21.75" customHeight="1">
      <c r="A154" s="39"/>
      <c r="B154" s="40"/>
      <c r="C154" s="265" t="s">
        <v>256</v>
      </c>
      <c r="D154" s="265" t="s">
        <v>219</v>
      </c>
      <c r="E154" s="266" t="s">
        <v>2168</v>
      </c>
      <c r="F154" s="267" t="s">
        <v>2169</v>
      </c>
      <c r="G154" s="268" t="s">
        <v>2170</v>
      </c>
      <c r="H154" s="269">
        <v>110</v>
      </c>
      <c r="I154" s="270"/>
      <c r="J154" s="271">
        <f>ROUND(I154*H154,2)</f>
        <v>0</v>
      </c>
      <c r="K154" s="267" t="s">
        <v>1</v>
      </c>
      <c r="L154" s="272"/>
      <c r="M154" s="273" t="s">
        <v>1</v>
      </c>
      <c r="N154" s="274" t="s">
        <v>41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171</v>
      </c>
      <c r="AT154" s="230" t="s">
        <v>219</v>
      </c>
      <c r="AU154" s="230" t="s">
        <v>84</v>
      </c>
      <c r="AY154" s="18" t="s">
        <v>151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84</v>
      </c>
      <c r="BK154" s="231">
        <f>ROUND(I154*H154,2)</f>
        <v>0</v>
      </c>
      <c r="BL154" s="18" t="s">
        <v>158</v>
      </c>
      <c r="BM154" s="230" t="s">
        <v>259</v>
      </c>
    </row>
    <row r="155" s="2" customFormat="1" ht="16.5" customHeight="1">
      <c r="A155" s="39"/>
      <c r="B155" s="40"/>
      <c r="C155" s="265" t="s">
        <v>205</v>
      </c>
      <c r="D155" s="265" t="s">
        <v>219</v>
      </c>
      <c r="E155" s="266" t="s">
        <v>2171</v>
      </c>
      <c r="F155" s="267" t="s">
        <v>2172</v>
      </c>
      <c r="G155" s="268" t="s">
        <v>1000</v>
      </c>
      <c r="H155" s="269">
        <v>76</v>
      </c>
      <c r="I155" s="270"/>
      <c r="J155" s="271">
        <f>ROUND(I155*H155,2)</f>
        <v>0</v>
      </c>
      <c r="K155" s="267" t="s">
        <v>1</v>
      </c>
      <c r="L155" s="272"/>
      <c r="M155" s="273" t="s">
        <v>1</v>
      </c>
      <c r="N155" s="274" t="s">
        <v>41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171</v>
      </c>
      <c r="AT155" s="230" t="s">
        <v>219</v>
      </c>
      <c r="AU155" s="230" t="s">
        <v>84</v>
      </c>
      <c r="AY155" s="18" t="s">
        <v>151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158</v>
      </c>
      <c r="BM155" s="230" t="s">
        <v>267</v>
      </c>
    </row>
    <row r="156" s="2" customFormat="1" ht="16.5" customHeight="1">
      <c r="A156" s="39"/>
      <c r="B156" s="40"/>
      <c r="C156" s="265" t="s">
        <v>269</v>
      </c>
      <c r="D156" s="265" t="s">
        <v>219</v>
      </c>
      <c r="E156" s="266" t="s">
        <v>2173</v>
      </c>
      <c r="F156" s="267" t="s">
        <v>2174</v>
      </c>
      <c r="G156" s="268" t="s">
        <v>244</v>
      </c>
      <c r="H156" s="269">
        <v>150</v>
      </c>
      <c r="I156" s="270"/>
      <c r="J156" s="271">
        <f>ROUND(I156*H156,2)</f>
        <v>0</v>
      </c>
      <c r="K156" s="267" t="s">
        <v>1</v>
      </c>
      <c r="L156" s="272"/>
      <c r="M156" s="273" t="s">
        <v>1</v>
      </c>
      <c r="N156" s="274" t="s">
        <v>41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171</v>
      </c>
      <c r="AT156" s="230" t="s">
        <v>219</v>
      </c>
      <c r="AU156" s="230" t="s">
        <v>84</v>
      </c>
      <c r="AY156" s="18" t="s">
        <v>151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84</v>
      </c>
      <c r="BK156" s="231">
        <f>ROUND(I156*H156,2)</f>
        <v>0</v>
      </c>
      <c r="BL156" s="18" t="s">
        <v>158</v>
      </c>
      <c r="BM156" s="230" t="s">
        <v>272</v>
      </c>
    </row>
    <row r="157" s="2" customFormat="1" ht="16.5" customHeight="1">
      <c r="A157" s="39"/>
      <c r="B157" s="40"/>
      <c r="C157" s="265" t="s">
        <v>210</v>
      </c>
      <c r="D157" s="265" t="s">
        <v>219</v>
      </c>
      <c r="E157" s="266" t="s">
        <v>2175</v>
      </c>
      <c r="F157" s="267" t="s">
        <v>2176</v>
      </c>
      <c r="G157" s="268" t="s">
        <v>244</v>
      </c>
      <c r="H157" s="269">
        <v>10</v>
      </c>
      <c r="I157" s="270"/>
      <c r="J157" s="271">
        <f>ROUND(I157*H157,2)</f>
        <v>0</v>
      </c>
      <c r="K157" s="267" t="s">
        <v>1</v>
      </c>
      <c r="L157" s="272"/>
      <c r="M157" s="273" t="s">
        <v>1</v>
      </c>
      <c r="N157" s="274" t="s">
        <v>41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171</v>
      </c>
      <c r="AT157" s="230" t="s">
        <v>219</v>
      </c>
      <c r="AU157" s="230" t="s">
        <v>84</v>
      </c>
      <c r="AY157" s="18" t="s">
        <v>151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84</v>
      </c>
      <c r="BK157" s="231">
        <f>ROUND(I157*H157,2)</f>
        <v>0</v>
      </c>
      <c r="BL157" s="18" t="s">
        <v>158</v>
      </c>
      <c r="BM157" s="230" t="s">
        <v>276</v>
      </c>
    </row>
    <row r="158" s="2" customFormat="1" ht="16.5" customHeight="1">
      <c r="A158" s="39"/>
      <c r="B158" s="40"/>
      <c r="C158" s="265" t="s">
        <v>7</v>
      </c>
      <c r="D158" s="265" t="s">
        <v>219</v>
      </c>
      <c r="E158" s="266" t="s">
        <v>2177</v>
      </c>
      <c r="F158" s="267" t="s">
        <v>2178</v>
      </c>
      <c r="G158" s="268" t="s">
        <v>1000</v>
      </c>
      <c r="H158" s="269">
        <v>1</v>
      </c>
      <c r="I158" s="270"/>
      <c r="J158" s="271">
        <f>ROUND(I158*H158,2)</f>
        <v>0</v>
      </c>
      <c r="K158" s="267" t="s">
        <v>1</v>
      </c>
      <c r="L158" s="272"/>
      <c r="M158" s="273" t="s">
        <v>1</v>
      </c>
      <c r="N158" s="274" t="s">
        <v>41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171</v>
      </c>
      <c r="AT158" s="230" t="s">
        <v>219</v>
      </c>
      <c r="AU158" s="230" t="s">
        <v>84</v>
      </c>
      <c r="AY158" s="18" t="s">
        <v>151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84</v>
      </c>
      <c r="BK158" s="231">
        <f>ROUND(I158*H158,2)</f>
        <v>0</v>
      </c>
      <c r="BL158" s="18" t="s">
        <v>158</v>
      </c>
      <c r="BM158" s="230" t="s">
        <v>282</v>
      </c>
    </row>
    <row r="159" s="2" customFormat="1" ht="16.5" customHeight="1">
      <c r="A159" s="39"/>
      <c r="B159" s="40"/>
      <c r="C159" s="265" t="s">
        <v>216</v>
      </c>
      <c r="D159" s="265" t="s">
        <v>219</v>
      </c>
      <c r="E159" s="266" t="s">
        <v>2179</v>
      </c>
      <c r="F159" s="267" t="s">
        <v>2138</v>
      </c>
      <c r="G159" s="268" t="s">
        <v>2170</v>
      </c>
      <c r="H159" s="269">
        <v>1</v>
      </c>
      <c r="I159" s="270"/>
      <c r="J159" s="271">
        <f>ROUND(I159*H159,2)</f>
        <v>0</v>
      </c>
      <c r="K159" s="267" t="s">
        <v>1</v>
      </c>
      <c r="L159" s="272"/>
      <c r="M159" s="273" t="s">
        <v>1</v>
      </c>
      <c r="N159" s="274" t="s">
        <v>41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171</v>
      </c>
      <c r="AT159" s="230" t="s">
        <v>219</v>
      </c>
      <c r="AU159" s="230" t="s">
        <v>84</v>
      </c>
      <c r="AY159" s="18" t="s">
        <v>151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84</v>
      </c>
      <c r="BK159" s="231">
        <f>ROUND(I159*H159,2)</f>
        <v>0</v>
      </c>
      <c r="BL159" s="18" t="s">
        <v>158</v>
      </c>
      <c r="BM159" s="230" t="s">
        <v>295</v>
      </c>
    </row>
    <row r="160" s="12" customFormat="1" ht="25.92" customHeight="1">
      <c r="A160" s="12"/>
      <c r="B160" s="203"/>
      <c r="C160" s="204"/>
      <c r="D160" s="205" t="s">
        <v>75</v>
      </c>
      <c r="E160" s="206" t="s">
        <v>2180</v>
      </c>
      <c r="F160" s="206" t="s">
        <v>2181</v>
      </c>
      <c r="G160" s="204"/>
      <c r="H160" s="204"/>
      <c r="I160" s="207"/>
      <c r="J160" s="208">
        <f>BK160</f>
        <v>0</v>
      </c>
      <c r="K160" s="204"/>
      <c r="L160" s="209"/>
      <c r="M160" s="210"/>
      <c r="N160" s="211"/>
      <c r="O160" s="211"/>
      <c r="P160" s="212">
        <f>SUM(P161:P177)</f>
        <v>0</v>
      </c>
      <c r="Q160" s="211"/>
      <c r="R160" s="212">
        <f>SUM(R161:R177)</f>
        <v>0</v>
      </c>
      <c r="S160" s="211"/>
      <c r="T160" s="213">
        <f>SUM(T161:T177)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4" t="s">
        <v>84</v>
      </c>
      <c r="AT160" s="215" t="s">
        <v>75</v>
      </c>
      <c r="AU160" s="215" t="s">
        <v>76</v>
      </c>
      <c r="AY160" s="214" t="s">
        <v>151</v>
      </c>
      <c r="BK160" s="216">
        <f>SUM(BK161:BK177)</f>
        <v>0</v>
      </c>
    </row>
    <row r="161" s="2" customFormat="1" ht="16.5" customHeight="1">
      <c r="A161" s="39"/>
      <c r="B161" s="40"/>
      <c r="C161" s="219" t="s">
        <v>297</v>
      </c>
      <c r="D161" s="219" t="s">
        <v>153</v>
      </c>
      <c r="E161" s="220" t="s">
        <v>2182</v>
      </c>
      <c r="F161" s="221" t="s">
        <v>2183</v>
      </c>
      <c r="G161" s="222" t="s">
        <v>244</v>
      </c>
      <c r="H161" s="223">
        <v>144</v>
      </c>
      <c r="I161" s="224"/>
      <c r="J161" s="225">
        <f>ROUND(I161*H161,2)</f>
        <v>0</v>
      </c>
      <c r="K161" s="221" t="s">
        <v>1</v>
      </c>
      <c r="L161" s="45"/>
      <c r="M161" s="226" t="s">
        <v>1</v>
      </c>
      <c r="N161" s="227" t="s">
        <v>41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158</v>
      </c>
      <c r="AT161" s="230" t="s">
        <v>153</v>
      </c>
      <c r="AU161" s="230" t="s">
        <v>84</v>
      </c>
      <c r="AY161" s="18" t="s">
        <v>151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84</v>
      </c>
      <c r="BK161" s="231">
        <f>ROUND(I161*H161,2)</f>
        <v>0</v>
      </c>
      <c r="BL161" s="18" t="s">
        <v>158</v>
      </c>
      <c r="BM161" s="230" t="s">
        <v>300</v>
      </c>
    </row>
    <row r="162" s="2" customFormat="1" ht="16.5" customHeight="1">
      <c r="A162" s="39"/>
      <c r="B162" s="40"/>
      <c r="C162" s="219" t="s">
        <v>222</v>
      </c>
      <c r="D162" s="219" t="s">
        <v>153</v>
      </c>
      <c r="E162" s="220" t="s">
        <v>2184</v>
      </c>
      <c r="F162" s="221" t="s">
        <v>2185</v>
      </c>
      <c r="G162" s="222" t="s">
        <v>244</v>
      </c>
      <c r="H162" s="223">
        <v>5</v>
      </c>
      <c r="I162" s="224"/>
      <c r="J162" s="225">
        <f>ROUND(I162*H162,2)</f>
        <v>0</v>
      </c>
      <c r="K162" s="221" t="s">
        <v>1</v>
      </c>
      <c r="L162" s="45"/>
      <c r="M162" s="226" t="s">
        <v>1</v>
      </c>
      <c r="N162" s="227" t="s">
        <v>41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158</v>
      </c>
      <c r="AT162" s="230" t="s">
        <v>153</v>
      </c>
      <c r="AU162" s="230" t="s">
        <v>84</v>
      </c>
      <c r="AY162" s="18" t="s">
        <v>151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84</v>
      </c>
      <c r="BK162" s="231">
        <f>ROUND(I162*H162,2)</f>
        <v>0</v>
      </c>
      <c r="BL162" s="18" t="s">
        <v>158</v>
      </c>
      <c r="BM162" s="230" t="s">
        <v>308</v>
      </c>
    </row>
    <row r="163" s="2" customFormat="1" ht="16.5" customHeight="1">
      <c r="A163" s="39"/>
      <c r="B163" s="40"/>
      <c r="C163" s="219" t="s">
        <v>310</v>
      </c>
      <c r="D163" s="219" t="s">
        <v>153</v>
      </c>
      <c r="E163" s="220" t="s">
        <v>2186</v>
      </c>
      <c r="F163" s="221" t="s">
        <v>2187</v>
      </c>
      <c r="G163" s="222" t="s">
        <v>1000</v>
      </c>
      <c r="H163" s="223">
        <v>28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158</v>
      </c>
      <c r="AT163" s="230" t="s">
        <v>153</v>
      </c>
      <c r="AU163" s="230" t="s">
        <v>84</v>
      </c>
      <c r="AY163" s="18" t="s">
        <v>151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158</v>
      </c>
      <c r="BM163" s="230" t="s">
        <v>313</v>
      </c>
    </row>
    <row r="164" s="2" customFormat="1" ht="16.5" customHeight="1">
      <c r="A164" s="39"/>
      <c r="B164" s="40"/>
      <c r="C164" s="219" t="s">
        <v>227</v>
      </c>
      <c r="D164" s="219" t="s">
        <v>153</v>
      </c>
      <c r="E164" s="220" t="s">
        <v>2188</v>
      </c>
      <c r="F164" s="221" t="s">
        <v>2189</v>
      </c>
      <c r="G164" s="222" t="s">
        <v>1000</v>
      </c>
      <c r="H164" s="223">
        <v>1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41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158</v>
      </c>
      <c r="AT164" s="230" t="s">
        <v>153</v>
      </c>
      <c r="AU164" s="230" t="s">
        <v>84</v>
      </c>
      <c r="AY164" s="18" t="s">
        <v>151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84</v>
      </c>
      <c r="BK164" s="231">
        <f>ROUND(I164*H164,2)</f>
        <v>0</v>
      </c>
      <c r="BL164" s="18" t="s">
        <v>158</v>
      </c>
      <c r="BM164" s="230" t="s">
        <v>319</v>
      </c>
    </row>
    <row r="165" s="2" customFormat="1" ht="16.5" customHeight="1">
      <c r="A165" s="39"/>
      <c r="B165" s="40"/>
      <c r="C165" s="219" t="s">
        <v>322</v>
      </c>
      <c r="D165" s="219" t="s">
        <v>153</v>
      </c>
      <c r="E165" s="220" t="s">
        <v>2190</v>
      </c>
      <c r="F165" s="221" t="s">
        <v>2191</v>
      </c>
      <c r="G165" s="222" t="s">
        <v>1000</v>
      </c>
      <c r="H165" s="223">
        <v>2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41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158</v>
      </c>
      <c r="AT165" s="230" t="s">
        <v>153</v>
      </c>
      <c r="AU165" s="230" t="s">
        <v>84</v>
      </c>
      <c r="AY165" s="18" t="s">
        <v>151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84</v>
      </c>
      <c r="BK165" s="231">
        <f>ROUND(I165*H165,2)</f>
        <v>0</v>
      </c>
      <c r="BL165" s="18" t="s">
        <v>158</v>
      </c>
      <c r="BM165" s="230" t="s">
        <v>325</v>
      </c>
    </row>
    <row r="166" s="2" customFormat="1" ht="16.5" customHeight="1">
      <c r="A166" s="39"/>
      <c r="B166" s="40"/>
      <c r="C166" s="219" t="s">
        <v>233</v>
      </c>
      <c r="D166" s="219" t="s">
        <v>153</v>
      </c>
      <c r="E166" s="220" t="s">
        <v>2192</v>
      </c>
      <c r="F166" s="221" t="s">
        <v>2193</v>
      </c>
      <c r="G166" s="222" t="s">
        <v>244</v>
      </c>
      <c r="H166" s="223">
        <v>110</v>
      </c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41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158</v>
      </c>
      <c r="AT166" s="230" t="s">
        <v>153</v>
      </c>
      <c r="AU166" s="230" t="s">
        <v>84</v>
      </c>
      <c r="AY166" s="18" t="s">
        <v>151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84</v>
      </c>
      <c r="BK166" s="231">
        <f>ROUND(I166*H166,2)</f>
        <v>0</v>
      </c>
      <c r="BL166" s="18" t="s">
        <v>158</v>
      </c>
      <c r="BM166" s="230" t="s">
        <v>330</v>
      </c>
    </row>
    <row r="167" s="2" customFormat="1" ht="16.5" customHeight="1">
      <c r="A167" s="39"/>
      <c r="B167" s="40"/>
      <c r="C167" s="219" t="s">
        <v>333</v>
      </c>
      <c r="D167" s="219" t="s">
        <v>153</v>
      </c>
      <c r="E167" s="220" t="s">
        <v>2194</v>
      </c>
      <c r="F167" s="221" t="s">
        <v>2195</v>
      </c>
      <c r="G167" s="222" t="s">
        <v>244</v>
      </c>
      <c r="H167" s="223">
        <v>144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41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158</v>
      </c>
      <c r="AT167" s="230" t="s">
        <v>153</v>
      </c>
      <c r="AU167" s="230" t="s">
        <v>84</v>
      </c>
      <c r="AY167" s="18" t="s">
        <v>151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84</v>
      </c>
      <c r="BK167" s="231">
        <f>ROUND(I167*H167,2)</f>
        <v>0</v>
      </c>
      <c r="BL167" s="18" t="s">
        <v>158</v>
      </c>
      <c r="BM167" s="230" t="s">
        <v>336</v>
      </c>
    </row>
    <row r="168" s="2" customFormat="1" ht="16.5" customHeight="1">
      <c r="A168" s="39"/>
      <c r="B168" s="40"/>
      <c r="C168" s="219" t="s">
        <v>238</v>
      </c>
      <c r="D168" s="219" t="s">
        <v>153</v>
      </c>
      <c r="E168" s="220" t="s">
        <v>2196</v>
      </c>
      <c r="F168" s="221" t="s">
        <v>2197</v>
      </c>
      <c r="G168" s="222" t="s">
        <v>244</v>
      </c>
      <c r="H168" s="223">
        <v>10</v>
      </c>
      <c r="I168" s="224"/>
      <c r="J168" s="225">
        <f>ROUND(I168*H168,2)</f>
        <v>0</v>
      </c>
      <c r="K168" s="221" t="s">
        <v>1</v>
      </c>
      <c r="L168" s="45"/>
      <c r="M168" s="226" t="s">
        <v>1</v>
      </c>
      <c r="N168" s="227" t="s">
        <v>41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158</v>
      </c>
      <c r="AT168" s="230" t="s">
        <v>153</v>
      </c>
      <c r="AU168" s="230" t="s">
        <v>84</v>
      </c>
      <c r="AY168" s="18" t="s">
        <v>151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84</v>
      </c>
      <c r="BK168" s="231">
        <f>ROUND(I168*H168,2)</f>
        <v>0</v>
      </c>
      <c r="BL168" s="18" t="s">
        <v>158</v>
      </c>
      <c r="BM168" s="230" t="s">
        <v>339</v>
      </c>
    </row>
    <row r="169" s="2" customFormat="1" ht="16.5" customHeight="1">
      <c r="A169" s="39"/>
      <c r="B169" s="40"/>
      <c r="C169" s="219" t="s">
        <v>340</v>
      </c>
      <c r="D169" s="219" t="s">
        <v>153</v>
      </c>
      <c r="E169" s="220" t="s">
        <v>2198</v>
      </c>
      <c r="F169" s="221" t="s">
        <v>2199</v>
      </c>
      <c r="G169" s="222" t="s">
        <v>244</v>
      </c>
      <c r="H169" s="223">
        <v>1393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41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158</v>
      </c>
      <c r="AT169" s="230" t="s">
        <v>153</v>
      </c>
      <c r="AU169" s="230" t="s">
        <v>84</v>
      </c>
      <c r="AY169" s="18" t="s">
        <v>151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0</v>
      </c>
      <c r="BL169" s="18" t="s">
        <v>158</v>
      </c>
      <c r="BM169" s="230" t="s">
        <v>343</v>
      </c>
    </row>
    <row r="170" s="2" customFormat="1" ht="16.5" customHeight="1">
      <c r="A170" s="39"/>
      <c r="B170" s="40"/>
      <c r="C170" s="219" t="s">
        <v>245</v>
      </c>
      <c r="D170" s="219" t="s">
        <v>153</v>
      </c>
      <c r="E170" s="220" t="s">
        <v>2200</v>
      </c>
      <c r="F170" s="221" t="s">
        <v>2201</v>
      </c>
      <c r="G170" s="222" t="s">
        <v>1000</v>
      </c>
      <c r="H170" s="223">
        <v>1</v>
      </c>
      <c r="I170" s="224"/>
      <c r="J170" s="225">
        <f>ROUND(I170*H170,2)</f>
        <v>0</v>
      </c>
      <c r="K170" s="221" t="s">
        <v>1</v>
      </c>
      <c r="L170" s="45"/>
      <c r="M170" s="226" t="s">
        <v>1</v>
      </c>
      <c r="N170" s="227" t="s">
        <v>41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158</v>
      </c>
      <c r="AT170" s="230" t="s">
        <v>153</v>
      </c>
      <c r="AU170" s="230" t="s">
        <v>84</v>
      </c>
      <c r="AY170" s="18" t="s">
        <v>151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84</v>
      </c>
      <c r="BK170" s="231">
        <f>ROUND(I170*H170,2)</f>
        <v>0</v>
      </c>
      <c r="BL170" s="18" t="s">
        <v>158</v>
      </c>
      <c r="BM170" s="230" t="s">
        <v>348</v>
      </c>
    </row>
    <row r="171" s="2" customFormat="1" ht="16.5" customHeight="1">
      <c r="A171" s="39"/>
      <c r="B171" s="40"/>
      <c r="C171" s="219" t="s">
        <v>351</v>
      </c>
      <c r="D171" s="219" t="s">
        <v>153</v>
      </c>
      <c r="E171" s="220" t="s">
        <v>2202</v>
      </c>
      <c r="F171" s="221" t="s">
        <v>2203</v>
      </c>
      <c r="G171" s="222" t="s">
        <v>1000</v>
      </c>
      <c r="H171" s="223">
        <v>27</v>
      </c>
      <c r="I171" s="224"/>
      <c r="J171" s="225">
        <f>ROUND(I171*H171,2)</f>
        <v>0</v>
      </c>
      <c r="K171" s="221" t="s">
        <v>1</v>
      </c>
      <c r="L171" s="45"/>
      <c r="M171" s="226" t="s">
        <v>1</v>
      </c>
      <c r="N171" s="227" t="s">
        <v>41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158</v>
      </c>
      <c r="AT171" s="230" t="s">
        <v>153</v>
      </c>
      <c r="AU171" s="230" t="s">
        <v>84</v>
      </c>
      <c r="AY171" s="18" t="s">
        <v>151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84</v>
      </c>
      <c r="BK171" s="231">
        <f>ROUND(I171*H171,2)</f>
        <v>0</v>
      </c>
      <c r="BL171" s="18" t="s">
        <v>158</v>
      </c>
      <c r="BM171" s="230" t="s">
        <v>354</v>
      </c>
    </row>
    <row r="172" s="2" customFormat="1" ht="16.5" customHeight="1">
      <c r="A172" s="39"/>
      <c r="B172" s="40"/>
      <c r="C172" s="219" t="s">
        <v>259</v>
      </c>
      <c r="D172" s="219" t="s">
        <v>153</v>
      </c>
      <c r="E172" s="220" t="s">
        <v>2204</v>
      </c>
      <c r="F172" s="221" t="s">
        <v>2205</v>
      </c>
      <c r="G172" s="222" t="s">
        <v>1000</v>
      </c>
      <c r="H172" s="223">
        <v>111</v>
      </c>
      <c r="I172" s="224"/>
      <c r="J172" s="225">
        <f>ROUND(I172*H172,2)</f>
        <v>0</v>
      </c>
      <c r="K172" s="221" t="s">
        <v>1</v>
      </c>
      <c r="L172" s="45"/>
      <c r="M172" s="226" t="s">
        <v>1</v>
      </c>
      <c r="N172" s="227" t="s">
        <v>41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158</v>
      </c>
      <c r="AT172" s="230" t="s">
        <v>153</v>
      </c>
      <c r="AU172" s="230" t="s">
        <v>84</v>
      </c>
      <c r="AY172" s="18" t="s">
        <v>151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84</v>
      </c>
      <c r="BK172" s="231">
        <f>ROUND(I172*H172,2)</f>
        <v>0</v>
      </c>
      <c r="BL172" s="18" t="s">
        <v>158</v>
      </c>
      <c r="BM172" s="230" t="s">
        <v>360</v>
      </c>
    </row>
    <row r="173" s="2" customFormat="1" ht="16.5" customHeight="1">
      <c r="A173" s="39"/>
      <c r="B173" s="40"/>
      <c r="C173" s="219" t="s">
        <v>363</v>
      </c>
      <c r="D173" s="219" t="s">
        <v>153</v>
      </c>
      <c r="E173" s="220" t="s">
        <v>2206</v>
      </c>
      <c r="F173" s="221" t="s">
        <v>2207</v>
      </c>
      <c r="G173" s="222" t="s">
        <v>1141</v>
      </c>
      <c r="H173" s="223">
        <v>1</v>
      </c>
      <c r="I173" s="224"/>
      <c r="J173" s="225">
        <f>ROUND(I173*H173,2)</f>
        <v>0</v>
      </c>
      <c r="K173" s="221" t="s">
        <v>1</v>
      </c>
      <c r="L173" s="45"/>
      <c r="M173" s="226" t="s">
        <v>1</v>
      </c>
      <c r="N173" s="227" t="s">
        <v>41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158</v>
      </c>
      <c r="AT173" s="230" t="s">
        <v>153</v>
      </c>
      <c r="AU173" s="230" t="s">
        <v>84</v>
      </c>
      <c r="AY173" s="18" t="s">
        <v>151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84</v>
      </c>
      <c r="BK173" s="231">
        <f>ROUND(I173*H173,2)</f>
        <v>0</v>
      </c>
      <c r="BL173" s="18" t="s">
        <v>158</v>
      </c>
      <c r="BM173" s="230" t="s">
        <v>366</v>
      </c>
    </row>
    <row r="174" s="2" customFormat="1" ht="16.5" customHeight="1">
      <c r="A174" s="39"/>
      <c r="B174" s="40"/>
      <c r="C174" s="219" t="s">
        <v>267</v>
      </c>
      <c r="D174" s="219" t="s">
        <v>153</v>
      </c>
      <c r="E174" s="220" t="s">
        <v>2208</v>
      </c>
      <c r="F174" s="221" t="s">
        <v>2209</v>
      </c>
      <c r="G174" s="222" t="s">
        <v>1981</v>
      </c>
      <c r="H174" s="223">
        <v>1</v>
      </c>
      <c r="I174" s="224"/>
      <c r="J174" s="225">
        <f>ROUND(I174*H174,2)</f>
        <v>0</v>
      </c>
      <c r="K174" s="221" t="s">
        <v>1</v>
      </c>
      <c r="L174" s="45"/>
      <c r="M174" s="226" t="s">
        <v>1</v>
      </c>
      <c r="N174" s="227" t="s">
        <v>41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158</v>
      </c>
      <c r="AT174" s="230" t="s">
        <v>153</v>
      </c>
      <c r="AU174" s="230" t="s">
        <v>84</v>
      </c>
      <c r="AY174" s="18" t="s">
        <v>151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84</v>
      </c>
      <c r="BK174" s="231">
        <f>ROUND(I174*H174,2)</f>
        <v>0</v>
      </c>
      <c r="BL174" s="18" t="s">
        <v>158</v>
      </c>
      <c r="BM174" s="230" t="s">
        <v>369</v>
      </c>
    </row>
    <row r="175" s="2" customFormat="1" ht="21.75" customHeight="1">
      <c r="A175" s="39"/>
      <c r="B175" s="40"/>
      <c r="C175" s="219" t="s">
        <v>372</v>
      </c>
      <c r="D175" s="219" t="s">
        <v>153</v>
      </c>
      <c r="E175" s="220" t="s">
        <v>2210</v>
      </c>
      <c r="F175" s="221" t="s">
        <v>2211</v>
      </c>
      <c r="G175" s="222" t="s">
        <v>1981</v>
      </c>
      <c r="H175" s="223">
        <v>1</v>
      </c>
      <c r="I175" s="224"/>
      <c r="J175" s="225">
        <f>ROUND(I175*H175,2)</f>
        <v>0</v>
      </c>
      <c r="K175" s="221" t="s">
        <v>1</v>
      </c>
      <c r="L175" s="45"/>
      <c r="M175" s="226" t="s">
        <v>1</v>
      </c>
      <c r="N175" s="227" t="s">
        <v>41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158</v>
      </c>
      <c r="AT175" s="230" t="s">
        <v>153</v>
      </c>
      <c r="AU175" s="230" t="s">
        <v>84</v>
      </c>
      <c r="AY175" s="18" t="s">
        <v>151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84</v>
      </c>
      <c r="BK175" s="231">
        <f>ROUND(I175*H175,2)</f>
        <v>0</v>
      </c>
      <c r="BL175" s="18" t="s">
        <v>158</v>
      </c>
      <c r="BM175" s="230" t="s">
        <v>375</v>
      </c>
    </row>
    <row r="176" s="2" customFormat="1" ht="16.5" customHeight="1">
      <c r="A176" s="39"/>
      <c r="B176" s="40"/>
      <c r="C176" s="219" t="s">
        <v>272</v>
      </c>
      <c r="D176" s="219" t="s">
        <v>153</v>
      </c>
      <c r="E176" s="220" t="s">
        <v>2212</v>
      </c>
      <c r="F176" s="221" t="s">
        <v>2213</v>
      </c>
      <c r="G176" s="222" t="s">
        <v>1000</v>
      </c>
      <c r="H176" s="223">
        <v>1</v>
      </c>
      <c r="I176" s="224"/>
      <c r="J176" s="225">
        <f>ROUND(I176*H176,2)</f>
        <v>0</v>
      </c>
      <c r="K176" s="221" t="s">
        <v>1</v>
      </c>
      <c r="L176" s="45"/>
      <c r="M176" s="226" t="s">
        <v>1</v>
      </c>
      <c r="N176" s="227" t="s">
        <v>41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158</v>
      </c>
      <c r="AT176" s="230" t="s">
        <v>153</v>
      </c>
      <c r="AU176" s="230" t="s">
        <v>84</v>
      </c>
      <c r="AY176" s="18" t="s">
        <v>151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84</v>
      </c>
      <c r="BK176" s="231">
        <f>ROUND(I176*H176,2)</f>
        <v>0</v>
      </c>
      <c r="BL176" s="18" t="s">
        <v>158</v>
      </c>
      <c r="BM176" s="230" t="s">
        <v>380</v>
      </c>
    </row>
    <row r="177" s="2" customFormat="1" ht="16.5" customHeight="1">
      <c r="A177" s="39"/>
      <c r="B177" s="40"/>
      <c r="C177" s="219" t="s">
        <v>382</v>
      </c>
      <c r="D177" s="219" t="s">
        <v>153</v>
      </c>
      <c r="E177" s="220" t="s">
        <v>2214</v>
      </c>
      <c r="F177" s="221" t="s">
        <v>2215</v>
      </c>
      <c r="G177" s="222" t="s">
        <v>1000</v>
      </c>
      <c r="H177" s="223">
        <v>57</v>
      </c>
      <c r="I177" s="224"/>
      <c r="J177" s="225">
        <f>ROUND(I177*H177,2)</f>
        <v>0</v>
      </c>
      <c r="K177" s="221" t="s">
        <v>1</v>
      </c>
      <c r="L177" s="45"/>
      <c r="M177" s="226" t="s">
        <v>1</v>
      </c>
      <c r="N177" s="227" t="s">
        <v>41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158</v>
      </c>
      <c r="AT177" s="230" t="s">
        <v>153</v>
      </c>
      <c r="AU177" s="230" t="s">
        <v>84</v>
      </c>
      <c r="AY177" s="18" t="s">
        <v>151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84</v>
      </c>
      <c r="BK177" s="231">
        <f>ROUND(I177*H177,2)</f>
        <v>0</v>
      </c>
      <c r="BL177" s="18" t="s">
        <v>158</v>
      </c>
      <c r="BM177" s="230" t="s">
        <v>385</v>
      </c>
    </row>
    <row r="178" s="12" customFormat="1" ht="25.92" customHeight="1">
      <c r="A178" s="12"/>
      <c r="B178" s="203"/>
      <c r="C178" s="204"/>
      <c r="D178" s="205" t="s">
        <v>75</v>
      </c>
      <c r="E178" s="206" t="s">
        <v>2216</v>
      </c>
      <c r="F178" s="206" t="s">
        <v>2217</v>
      </c>
      <c r="G178" s="204"/>
      <c r="H178" s="204"/>
      <c r="I178" s="207"/>
      <c r="J178" s="208">
        <f>BK178</f>
        <v>0</v>
      </c>
      <c r="K178" s="204"/>
      <c r="L178" s="209"/>
      <c r="M178" s="210"/>
      <c r="N178" s="211"/>
      <c r="O178" s="211"/>
      <c r="P178" s="212">
        <f>SUM(P179:P182)</f>
        <v>0</v>
      </c>
      <c r="Q178" s="211"/>
      <c r="R178" s="212">
        <f>SUM(R179:R182)</f>
        <v>0</v>
      </c>
      <c r="S178" s="211"/>
      <c r="T178" s="213">
        <f>SUM(T179:T182)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84</v>
      </c>
      <c r="AT178" s="215" t="s">
        <v>75</v>
      </c>
      <c r="AU178" s="215" t="s">
        <v>76</v>
      </c>
      <c r="AY178" s="214" t="s">
        <v>151</v>
      </c>
      <c r="BK178" s="216">
        <f>SUM(BK179:BK182)</f>
        <v>0</v>
      </c>
    </row>
    <row r="179" s="2" customFormat="1" ht="16.5" customHeight="1">
      <c r="A179" s="39"/>
      <c r="B179" s="40"/>
      <c r="C179" s="219" t="s">
        <v>276</v>
      </c>
      <c r="D179" s="219" t="s">
        <v>153</v>
      </c>
      <c r="E179" s="220" t="s">
        <v>2218</v>
      </c>
      <c r="F179" s="221" t="s">
        <v>2219</v>
      </c>
      <c r="G179" s="222" t="s">
        <v>2220</v>
      </c>
      <c r="H179" s="223">
        <v>1</v>
      </c>
      <c r="I179" s="224"/>
      <c r="J179" s="225">
        <f>ROUND(I179*H179,2)</f>
        <v>0</v>
      </c>
      <c r="K179" s="221" t="s">
        <v>1</v>
      </c>
      <c r="L179" s="45"/>
      <c r="M179" s="226" t="s">
        <v>1</v>
      </c>
      <c r="N179" s="227" t="s">
        <v>41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158</v>
      </c>
      <c r="AT179" s="230" t="s">
        <v>153</v>
      </c>
      <c r="AU179" s="230" t="s">
        <v>84</v>
      </c>
      <c r="AY179" s="18" t="s">
        <v>151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84</v>
      </c>
      <c r="BK179" s="231">
        <f>ROUND(I179*H179,2)</f>
        <v>0</v>
      </c>
      <c r="BL179" s="18" t="s">
        <v>158</v>
      </c>
      <c r="BM179" s="230" t="s">
        <v>390</v>
      </c>
    </row>
    <row r="180" s="2" customFormat="1" ht="16.5" customHeight="1">
      <c r="A180" s="39"/>
      <c r="B180" s="40"/>
      <c r="C180" s="219" t="s">
        <v>391</v>
      </c>
      <c r="D180" s="219" t="s">
        <v>153</v>
      </c>
      <c r="E180" s="220" t="s">
        <v>2221</v>
      </c>
      <c r="F180" s="221" t="s">
        <v>2222</v>
      </c>
      <c r="G180" s="222" t="s">
        <v>1000</v>
      </c>
      <c r="H180" s="223">
        <v>1</v>
      </c>
      <c r="I180" s="224"/>
      <c r="J180" s="225">
        <f>ROUND(I180*H180,2)</f>
        <v>0</v>
      </c>
      <c r="K180" s="221" t="s">
        <v>1</v>
      </c>
      <c r="L180" s="45"/>
      <c r="M180" s="226" t="s">
        <v>1</v>
      </c>
      <c r="N180" s="227" t="s">
        <v>41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158</v>
      </c>
      <c r="AT180" s="230" t="s">
        <v>153</v>
      </c>
      <c r="AU180" s="230" t="s">
        <v>84</v>
      </c>
      <c r="AY180" s="18" t="s">
        <v>151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84</v>
      </c>
      <c r="BK180" s="231">
        <f>ROUND(I180*H180,2)</f>
        <v>0</v>
      </c>
      <c r="BL180" s="18" t="s">
        <v>158</v>
      </c>
      <c r="BM180" s="230" t="s">
        <v>394</v>
      </c>
    </row>
    <row r="181" s="2" customFormat="1" ht="16.5" customHeight="1">
      <c r="A181" s="39"/>
      <c r="B181" s="40"/>
      <c r="C181" s="219" t="s">
        <v>282</v>
      </c>
      <c r="D181" s="219" t="s">
        <v>153</v>
      </c>
      <c r="E181" s="220" t="s">
        <v>2223</v>
      </c>
      <c r="F181" s="221" t="s">
        <v>2224</v>
      </c>
      <c r="G181" s="222" t="s">
        <v>1000</v>
      </c>
      <c r="H181" s="223">
        <v>1</v>
      </c>
      <c r="I181" s="224"/>
      <c r="J181" s="225">
        <f>ROUND(I181*H181,2)</f>
        <v>0</v>
      </c>
      <c r="K181" s="221" t="s">
        <v>1</v>
      </c>
      <c r="L181" s="45"/>
      <c r="M181" s="226" t="s">
        <v>1</v>
      </c>
      <c r="N181" s="227" t="s">
        <v>41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158</v>
      </c>
      <c r="AT181" s="230" t="s">
        <v>153</v>
      </c>
      <c r="AU181" s="230" t="s">
        <v>84</v>
      </c>
      <c r="AY181" s="18" t="s">
        <v>151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84</v>
      </c>
      <c r="BK181" s="231">
        <f>ROUND(I181*H181,2)</f>
        <v>0</v>
      </c>
      <c r="BL181" s="18" t="s">
        <v>158</v>
      </c>
      <c r="BM181" s="230" t="s">
        <v>398</v>
      </c>
    </row>
    <row r="182" s="2" customFormat="1" ht="16.5" customHeight="1">
      <c r="A182" s="39"/>
      <c r="B182" s="40"/>
      <c r="C182" s="219" t="s">
        <v>413</v>
      </c>
      <c r="D182" s="219" t="s">
        <v>153</v>
      </c>
      <c r="E182" s="220" t="s">
        <v>2225</v>
      </c>
      <c r="F182" s="221" t="s">
        <v>2226</v>
      </c>
      <c r="G182" s="222" t="s">
        <v>1000</v>
      </c>
      <c r="H182" s="223">
        <v>1</v>
      </c>
      <c r="I182" s="224"/>
      <c r="J182" s="225">
        <f>ROUND(I182*H182,2)</f>
        <v>0</v>
      </c>
      <c r="K182" s="221" t="s">
        <v>1</v>
      </c>
      <c r="L182" s="45"/>
      <c r="M182" s="286" t="s">
        <v>1</v>
      </c>
      <c r="N182" s="287" t="s">
        <v>41</v>
      </c>
      <c r="O182" s="288"/>
      <c r="P182" s="289">
        <f>O182*H182</f>
        <v>0</v>
      </c>
      <c r="Q182" s="289">
        <v>0</v>
      </c>
      <c r="R182" s="289">
        <f>Q182*H182</f>
        <v>0</v>
      </c>
      <c r="S182" s="289">
        <v>0</v>
      </c>
      <c r="T182" s="29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158</v>
      </c>
      <c r="AT182" s="230" t="s">
        <v>153</v>
      </c>
      <c r="AU182" s="230" t="s">
        <v>84</v>
      </c>
      <c r="AY182" s="18" t="s">
        <v>151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84</v>
      </c>
      <c r="BK182" s="231">
        <f>ROUND(I182*H182,2)</f>
        <v>0</v>
      </c>
      <c r="BL182" s="18" t="s">
        <v>158</v>
      </c>
      <c r="BM182" s="230" t="s">
        <v>416</v>
      </c>
    </row>
    <row r="183" s="2" customFormat="1" ht="6.96" customHeight="1">
      <c r="A183" s="39"/>
      <c r="B183" s="67"/>
      <c r="C183" s="68"/>
      <c r="D183" s="68"/>
      <c r="E183" s="68"/>
      <c r="F183" s="68"/>
      <c r="G183" s="68"/>
      <c r="H183" s="68"/>
      <c r="I183" s="68"/>
      <c r="J183" s="68"/>
      <c r="K183" s="68"/>
      <c r="L183" s="45"/>
      <c r="M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</row>
  </sheetData>
  <sheetProtection sheet="1" autoFilter="0" formatColumns="0" formatRows="0" objects="1" scenarios="1" spinCount="100000" saltValue="KfkfcIMiNr+1a7pNaYtLQqqqR3i3m2PvcVP6vYxX9yfG/0Pcy+qrrx/euEuzPBpfd+5/GacPD3eyLvXJdxz8yw==" hashValue="kfnfY2mABI21wkOUmou9bOVWVmK2sSf5WXg6uLw6RVTLDxZstwVuIkSMvc09lAgtKX3GxXQ9VJ/VLcoSBCV9hQ==" algorithmName="SHA-512" password="CC35"/>
  <autoFilter ref="C121:K18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105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 xml:space="preserve"> Třinec ON - Úprava nevyužitých prostor_rozpočet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2227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22. 4. 2021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ROUND((SUM(BE120:BE130)),  2)</f>
        <v>0</v>
      </c>
      <c r="G33" s="39"/>
      <c r="H33" s="39"/>
      <c r="I33" s="156">
        <v>0.20999999999999999</v>
      </c>
      <c r="J33" s="155">
        <f>ROUND(((SUM(BE120:BE130))*I33),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ROUND((SUM(BF120:BF130)),  2)</f>
        <v>0</v>
      </c>
      <c r="G34" s="39"/>
      <c r="H34" s="39"/>
      <c r="I34" s="156">
        <v>0.14999999999999999</v>
      </c>
      <c r="J34" s="155">
        <f>ROUND(((SUM(BF120:BF130))*I34),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ROUND((SUM(BG120:BG130)),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ROUND((SUM(BH120:BH130)),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ROUND((SUM(BI120:BI130)),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 xml:space="preserve"> Třinec ON - Úprava nevyužitých prostor_rozpočet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2210 - Vedlejší rozpočtov...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ŽST Třinec</v>
      </c>
      <c r="G89" s="41"/>
      <c r="H89" s="41"/>
      <c r="I89" s="33" t="s">
        <v>22</v>
      </c>
      <c r="J89" s="80" t="str">
        <f>IF(J12="","",J12)</f>
        <v>22. 4. 2021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Správa železnic, s.o., Dlážděná 1003/7, Praha</v>
      </c>
      <c r="G91" s="41"/>
      <c r="H91" s="41"/>
      <c r="I91" s="33" t="s">
        <v>30</v>
      </c>
      <c r="J91" s="37" t="str">
        <f>E21</f>
        <v>PROJEKT STUDIO -Ing. Pavel KRÁTKÝ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109</v>
      </c>
      <c r="D94" s="177"/>
      <c r="E94" s="177"/>
      <c r="F94" s="177"/>
      <c r="G94" s="177"/>
      <c r="H94" s="177"/>
      <c r="I94" s="177"/>
      <c r="J94" s="178" t="s">
        <v>110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111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s="9" customFormat="1" ht="24.96" customHeight="1">
      <c r="A97" s="9"/>
      <c r="B97" s="180"/>
      <c r="C97" s="181"/>
      <c r="D97" s="182" t="s">
        <v>2228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2229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2230</v>
      </c>
      <c r="E99" s="189"/>
      <c r="F99" s="189"/>
      <c r="G99" s="189"/>
      <c r="H99" s="189"/>
      <c r="I99" s="189"/>
      <c r="J99" s="190">
        <f>J124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2231</v>
      </c>
      <c r="E100" s="183"/>
      <c r="F100" s="183"/>
      <c r="G100" s="183"/>
      <c r="H100" s="183"/>
      <c r="I100" s="183"/>
      <c r="J100" s="184">
        <f>J128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136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 xml:space="preserve"> Třinec ON - Úprava nevyužitých prostor_rozpočet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106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2210 - Vedlejší rozpočtov...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ŽST Třinec</v>
      </c>
      <c r="G114" s="41"/>
      <c r="H114" s="41"/>
      <c r="I114" s="33" t="s">
        <v>22</v>
      </c>
      <c r="J114" s="80" t="str">
        <f>IF(J12="","",J12)</f>
        <v>22. 4. 2021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3" t="s">
        <v>24</v>
      </c>
      <c r="D116" s="41"/>
      <c r="E116" s="41"/>
      <c r="F116" s="28" t="str">
        <f>E15</f>
        <v>Správa železnic, s.o., Dlážděná 1003/7, Praha</v>
      </c>
      <c r="G116" s="41"/>
      <c r="H116" s="41"/>
      <c r="I116" s="33" t="s">
        <v>30</v>
      </c>
      <c r="J116" s="37" t="str">
        <f>E21</f>
        <v>PROJEKT STUDIO -Ing. Pavel KRÁTKÝ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33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137</v>
      </c>
      <c r="D119" s="195" t="s">
        <v>61</v>
      </c>
      <c r="E119" s="195" t="s">
        <v>57</v>
      </c>
      <c r="F119" s="195" t="s">
        <v>58</v>
      </c>
      <c r="G119" s="195" t="s">
        <v>138</v>
      </c>
      <c r="H119" s="195" t="s">
        <v>139</v>
      </c>
      <c r="I119" s="195" t="s">
        <v>140</v>
      </c>
      <c r="J119" s="195" t="s">
        <v>110</v>
      </c>
      <c r="K119" s="196" t="s">
        <v>141</v>
      </c>
      <c r="L119" s="197"/>
      <c r="M119" s="101" t="s">
        <v>1</v>
      </c>
      <c r="N119" s="102" t="s">
        <v>40</v>
      </c>
      <c r="O119" s="102" t="s">
        <v>142</v>
      </c>
      <c r="P119" s="102" t="s">
        <v>143</v>
      </c>
      <c r="Q119" s="102" t="s">
        <v>144</v>
      </c>
      <c r="R119" s="102" t="s">
        <v>145</v>
      </c>
      <c r="S119" s="102" t="s">
        <v>146</v>
      </c>
      <c r="T119" s="103" t="s">
        <v>147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148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P121+P128</f>
        <v>0</v>
      </c>
      <c r="Q120" s="105"/>
      <c r="R120" s="200">
        <f>R121+R128</f>
        <v>0</v>
      </c>
      <c r="S120" s="105"/>
      <c r="T120" s="201">
        <f>T121+T128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75</v>
      </c>
      <c r="AU120" s="18" t="s">
        <v>112</v>
      </c>
      <c r="BK120" s="202">
        <f>BK121+BK128</f>
        <v>0</v>
      </c>
    </row>
    <row r="121" s="12" customFormat="1" ht="25.92" customHeight="1">
      <c r="A121" s="12"/>
      <c r="B121" s="203"/>
      <c r="C121" s="204"/>
      <c r="D121" s="205" t="s">
        <v>75</v>
      </c>
      <c r="E121" s="206" t="s">
        <v>2232</v>
      </c>
      <c r="F121" s="206" t="s">
        <v>2232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P122+P124</f>
        <v>0</v>
      </c>
      <c r="Q121" s="211"/>
      <c r="R121" s="212">
        <f>R122+R124</f>
        <v>0</v>
      </c>
      <c r="S121" s="211"/>
      <c r="T121" s="213">
        <f>T122+T124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174</v>
      </c>
      <c r="AT121" s="215" t="s">
        <v>75</v>
      </c>
      <c r="AU121" s="215" t="s">
        <v>76</v>
      </c>
      <c r="AY121" s="214" t="s">
        <v>151</v>
      </c>
      <c r="BK121" s="216">
        <f>BK122+BK124</f>
        <v>0</v>
      </c>
    </row>
    <row r="122" s="12" customFormat="1" ht="22.8" customHeight="1">
      <c r="A122" s="12"/>
      <c r="B122" s="203"/>
      <c r="C122" s="204"/>
      <c r="D122" s="205" t="s">
        <v>75</v>
      </c>
      <c r="E122" s="217" t="s">
        <v>2233</v>
      </c>
      <c r="F122" s="217" t="s">
        <v>2234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P123</f>
        <v>0</v>
      </c>
      <c r="Q122" s="211"/>
      <c r="R122" s="212">
        <f>R123</f>
        <v>0</v>
      </c>
      <c r="S122" s="211"/>
      <c r="T122" s="213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84</v>
      </c>
      <c r="AT122" s="215" t="s">
        <v>75</v>
      </c>
      <c r="AU122" s="215" t="s">
        <v>84</v>
      </c>
      <c r="AY122" s="214" t="s">
        <v>151</v>
      </c>
      <c r="BK122" s="216">
        <f>BK123</f>
        <v>0</v>
      </c>
    </row>
    <row r="123" s="2" customFormat="1">
      <c r="A123" s="39"/>
      <c r="B123" s="40"/>
      <c r="C123" s="219" t="s">
        <v>84</v>
      </c>
      <c r="D123" s="219" t="s">
        <v>153</v>
      </c>
      <c r="E123" s="220" t="s">
        <v>2235</v>
      </c>
      <c r="F123" s="221" t="s">
        <v>2236</v>
      </c>
      <c r="G123" s="222" t="s">
        <v>994</v>
      </c>
      <c r="H123" s="223">
        <v>1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41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158</v>
      </c>
      <c r="AT123" s="230" t="s">
        <v>153</v>
      </c>
      <c r="AU123" s="230" t="s">
        <v>86</v>
      </c>
      <c r="AY123" s="18" t="s">
        <v>151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84</v>
      </c>
      <c r="BK123" s="231">
        <f>ROUND(I123*H123,2)</f>
        <v>0</v>
      </c>
      <c r="BL123" s="18" t="s">
        <v>158</v>
      </c>
      <c r="BM123" s="230" t="s">
        <v>86</v>
      </c>
    </row>
    <row r="124" s="12" customFormat="1" ht="22.8" customHeight="1">
      <c r="A124" s="12"/>
      <c r="B124" s="203"/>
      <c r="C124" s="204"/>
      <c r="D124" s="205" t="s">
        <v>75</v>
      </c>
      <c r="E124" s="217" t="s">
        <v>2237</v>
      </c>
      <c r="F124" s="217" t="s">
        <v>2238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SUM(P125:P127)</f>
        <v>0</v>
      </c>
      <c r="Q124" s="211"/>
      <c r="R124" s="212">
        <f>SUM(R125:R127)</f>
        <v>0</v>
      </c>
      <c r="S124" s="211"/>
      <c r="T124" s="213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84</v>
      </c>
      <c r="AT124" s="215" t="s">
        <v>75</v>
      </c>
      <c r="AU124" s="215" t="s">
        <v>84</v>
      </c>
      <c r="AY124" s="214" t="s">
        <v>151</v>
      </c>
      <c r="BK124" s="216">
        <f>SUM(BK125:BK127)</f>
        <v>0</v>
      </c>
    </row>
    <row r="125" s="2" customFormat="1" ht="44.25" customHeight="1">
      <c r="A125" s="39"/>
      <c r="B125" s="40"/>
      <c r="C125" s="219" t="s">
        <v>86</v>
      </c>
      <c r="D125" s="219" t="s">
        <v>153</v>
      </c>
      <c r="E125" s="220" t="s">
        <v>2239</v>
      </c>
      <c r="F125" s="221" t="s">
        <v>2240</v>
      </c>
      <c r="G125" s="222" t="s">
        <v>994</v>
      </c>
      <c r="H125" s="223">
        <v>1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41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158</v>
      </c>
      <c r="AT125" s="230" t="s">
        <v>153</v>
      </c>
      <c r="AU125" s="230" t="s">
        <v>86</v>
      </c>
      <c r="AY125" s="18" t="s">
        <v>151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158</v>
      </c>
      <c r="BM125" s="230" t="s">
        <v>158</v>
      </c>
    </row>
    <row r="126" s="2" customFormat="1" ht="33" customHeight="1">
      <c r="A126" s="39"/>
      <c r="B126" s="40"/>
      <c r="C126" s="219" t="s">
        <v>165</v>
      </c>
      <c r="D126" s="219" t="s">
        <v>153</v>
      </c>
      <c r="E126" s="220" t="s">
        <v>2241</v>
      </c>
      <c r="F126" s="221" t="s">
        <v>2242</v>
      </c>
      <c r="G126" s="222" t="s">
        <v>994</v>
      </c>
      <c r="H126" s="223">
        <v>1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158</v>
      </c>
      <c r="AT126" s="230" t="s">
        <v>153</v>
      </c>
      <c r="AU126" s="230" t="s">
        <v>86</v>
      </c>
      <c r="AY126" s="18" t="s">
        <v>151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158</v>
      </c>
      <c r="BM126" s="230" t="s">
        <v>168</v>
      </c>
    </row>
    <row r="127" s="2" customFormat="1">
      <c r="A127" s="39"/>
      <c r="B127" s="40"/>
      <c r="C127" s="219" t="s">
        <v>158</v>
      </c>
      <c r="D127" s="219" t="s">
        <v>153</v>
      </c>
      <c r="E127" s="220" t="s">
        <v>2243</v>
      </c>
      <c r="F127" s="221" t="s">
        <v>2244</v>
      </c>
      <c r="G127" s="222" t="s">
        <v>994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158</v>
      </c>
      <c r="AT127" s="230" t="s">
        <v>153</v>
      </c>
      <c r="AU127" s="230" t="s">
        <v>86</v>
      </c>
      <c r="AY127" s="18" t="s">
        <v>151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158</v>
      </c>
      <c r="BM127" s="230" t="s">
        <v>171</v>
      </c>
    </row>
    <row r="128" s="12" customFormat="1" ht="25.92" customHeight="1">
      <c r="A128" s="12"/>
      <c r="B128" s="203"/>
      <c r="C128" s="204"/>
      <c r="D128" s="205" t="s">
        <v>75</v>
      </c>
      <c r="E128" s="206" t="s">
        <v>2245</v>
      </c>
      <c r="F128" s="206" t="s">
        <v>2246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SUM(P129:P130)</f>
        <v>0</v>
      </c>
      <c r="Q128" s="211"/>
      <c r="R128" s="212">
        <f>SUM(R129:R130)</f>
        <v>0</v>
      </c>
      <c r="S128" s="211"/>
      <c r="T128" s="213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158</v>
      </c>
      <c r="AT128" s="215" t="s">
        <v>75</v>
      </c>
      <c r="AU128" s="215" t="s">
        <v>76</v>
      </c>
      <c r="AY128" s="214" t="s">
        <v>151</v>
      </c>
      <c r="BK128" s="216">
        <f>SUM(BK129:BK130)</f>
        <v>0</v>
      </c>
    </row>
    <row r="129" s="2" customFormat="1">
      <c r="A129" s="39"/>
      <c r="B129" s="40"/>
      <c r="C129" s="219" t="s">
        <v>174</v>
      </c>
      <c r="D129" s="219" t="s">
        <v>153</v>
      </c>
      <c r="E129" s="220" t="s">
        <v>2247</v>
      </c>
      <c r="F129" s="221" t="s">
        <v>2248</v>
      </c>
      <c r="G129" s="222" t="s">
        <v>1752</v>
      </c>
      <c r="H129" s="223">
        <v>100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2249</v>
      </c>
      <c r="AT129" s="230" t="s">
        <v>153</v>
      </c>
      <c r="AU129" s="230" t="s">
        <v>84</v>
      </c>
      <c r="AY129" s="18" t="s">
        <v>151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2249</v>
      </c>
      <c r="BM129" s="230" t="s">
        <v>177</v>
      </c>
    </row>
    <row r="130" s="2" customFormat="1">
      <c r="A130" s="39"/>
      <c r="B130" s="40"/>
      <c r="C130" s="219" t="s">
        <v>168</v>
      </c>
      <c r="D130" s="219" t="s">
        <v>153</v>
      </c>
      <c r="E130" s="220" t="s">
        <v>2250</v>
      </c>
      <c r="F130" s="221" t="s">
        <v>2251</v>
      </c>
      <c r="G130" s="222" t="s">
        <v>1752</v>
      </c>
      <c r="H130" s="223">
        <v>100</v>
      </c>
      <c r="I130" s="224"/>
      <c r="J130" s="225">
        <f>ROUND(I130*H130,2)</f>
        <v>0</v>
      </c>
      <c r="K130" s="221" t="s">
        <v>1</v>
      </c>
      <c r="L130" s="45"/>
      <c r="M130" s="286" t="s">
        <v>1</v>
      </c>
      <c r="N130" s="287" t="s">
        <v>41</v>
      </c>
      <c r="O130" s="288"/>
      <c r="P130" s="289">
        <f>O130*H130</f>
        <v>0</v>
      </c>
      <c r="Q130" s="289">
        <v>0</v>
      </c>
      <c r="R130" s="289">
        <f>Q130*H130</f>
        <v>0</v>
      </c>
      <c r="S130" s="289">
        <v>0</v>
      </c>
      <c r="T130" s="29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2249</v>
      </c>
      <c r="AT130" s="230" t="s">
        <v>153</v>
      </c>
      <c r="AU130" s="230" t="s">
        <v>84</v>
      </c>
      <c r="AY130" s="18" t="s">
        <v>151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2249</v>
      </c>
      <c r="BM130" s="230" t="s">
        <v>183</v>
      </c>
    </row>
    <row r="131" s="2" customFormat="1" ht="6.96" customHeight="1">
      <c r="A131" s="39"/>
      <c r="B131" s="67"/>
      <c r="C131" s="68"/>
      <c r="D131" s="68"/>
      <c r="E131" s="68"/>
      <c r="F131" s="68"/>
      <c r="G131" s="68"/>
      <c r="H131" s="68"/>
      <c r="I131" s="68"/>
      <c r="J131" s="68"/>
      <c r="K131" s="68"/>
      <c r="L131" s="45"/>
      <c r="M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</sheetData>
  <sheetProtection sheet="1" autoFilter="0" formatColumns="0" formatRows="0" objects="1" scenarios="1" spinCount="100000" saltValue="br4wg1OR66bLRn8+SqwcefSIwE90zj1s0utzjoNNXclvFcIbhbnI8zkVlT4EFK5Z4ZHpEZdH8VrRkq1MLPkVxw==" hashValue="CQbOWN3Alj003RVD02ZGUzh3nTlJTED3WqD9e6GUefhQ8WK5i1/K9HMpdJJ8V/6SJRqkZjJx1FrNB7mVFPT3EA==" algorithmName="SHA-512" password="CC35"/>
  <autoFilter ref="C119:K13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Brožová Andrea, Ing.</dc:creator>
  <cp:lastModifiedBy>Brožová Andrea, Ing.</cp:lastModifiedBy>
  <dcterms:created xsi:type="dcterms:W3CDTF">2021-05-19T07:43:29Z</dcterms:created>
  <dcterms:modified xsi:type="dcterms:W3CDTF">2021-05-19T07:43:40Z</dcterms:modified>
</cp:coreProperties>
</file>